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<sst xmlns="http://schemas.openxmlformats.org/spreadsheetml/2006/main" count="3275" uniqueCount="461">
  <si>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</si>
  <si>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</si>
  <si>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</si>
  <si>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</si>
  <si>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</si>
  <si>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</si>
  <si>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</si>
  <si>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</si>
  <si>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</si>
  <si>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</si>
  <si>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</si>
  <si>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</si>
  <si>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</si>
  <si>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</si>
  <si>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</si>
  <si>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</si>
  <si>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</si>
  <si>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</si>
  <si>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</si>
  <si>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</si>
  <si>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</si>
  <si>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</si>
  <si>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</si>
  <si>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</si>
  <si>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</si>
  <si>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</si>
  <si>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</si>
  <si>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</si>
  <si>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</si>
  <si>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</si>
  <si>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</si>
  <si>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</si>
  <si>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</si>
  <si>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</si>
  <si>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</si>
  <si>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</si>
  <si>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</si>
  <si>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</si>
  <si>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</si>
  <si>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</si>
  <si>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</si>
  <si>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</si>
  <si>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</si>
  <si>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</si>
  <si>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</si>
  <si>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</si>
  <si>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</si>
  <si>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</si>
  <si>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</si>
  <si>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</si>
  <si>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</si>
  <si>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</si>
  <si>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</si>
  <si>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</si>
  <si>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</si>
  <si>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</si>
  <si>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</si>
  <si>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</si>
  <si>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</si>
  <si>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</si>
  <si>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</si>
  <si>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</si>
  <si>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</si>
  <si>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</si>
  <si>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</si>
  <si>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</si>
  <si>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</si>
  <si>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</si>
  <si>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</si>
  <si>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</si>
  <si>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</si>
  <si>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</si>
  <si>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</si>
  <si>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</si>
  <si>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</si>
  <si>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</si>
  <si>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</si>
  <si>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</si>
  <si>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</si>
  <si>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</si>
  <si>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</si>
  <si>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</si>
  <si>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</si>
  <si>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</si>
  <si>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</si>
  <si>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</si>
  <si>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</si>
  <si>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</si>
  <si>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</si>
  <si>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</si>
  <si>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</si>
  <si>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</si>
  <si>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</si>
  <si>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</si>
  <si>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</si>
  <si>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</si>
  <si>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</si>
  <si>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</si>
  <si>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</si>
  <si>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</si>
  <si>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</si>
  <si>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</si>
  <si>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</si>
  <si>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</si>
  <si>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</si>
  <si>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</si>
  <si>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</si>
  <si>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</si>
  <si>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</si>
  <si>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</si>
  <si>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</si>
  <si>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</si>
  <si>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</si>
  <si>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</si>
  <si>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</si>
  <si>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</si>
  <si>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</si>
  <si>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</si>
  <si>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</si>
  <si>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</si>
  <si>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</si>
  <si>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</si>
  <si>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</si>
  <si>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</si>
  <si>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</si>
  <si>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</si>
  <si>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</si>
  <si>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</si>
  <si>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</si>
  <si>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</si>
  <si>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</si>
  <si>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</si>
  <si>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</si>
  <si>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</si>
  <si>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</si>
  <si>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</si>
  <si>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</si>
  <si>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</si>
  <si>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</si>
  <si>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</si>
  <si>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</si>
  <si>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</si>
  <si>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</si>
  <si>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</si>
  <si>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</si>
  <si>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</si>
  <si>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</si>
  <si>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</si>
  <si>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</si>
  <si>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</si>
  <si>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</si>
  <si>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</si>
  <si>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</si>
  <si>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</si>
  <si>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</si>
  <si>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</si>
  <si>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</si>
  <si>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</si>
  <si>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</si>
  <si>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</si>
  <si>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</si>
  <si>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</si>
  <si>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</si>
  <si>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</si>
  <si>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</si>
  <si>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</si>
  <si>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</si>
  <si>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</si>
  <si>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</si>
  <si>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</si>
  <si>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</si>
  <si>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</si>
  <si>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</si>
  <si>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</si>
  <si>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</si>
  <si>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</si>
  <si>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</si>
  <si>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</si>
  <si>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</si>
  <si>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</si>
  <si>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</si>
  <si>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</si>
  <si>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</si>
  <si>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</si>
  <si>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</si>
  <si>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</si>
  <si>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</si>
  <si>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</si>
  <si>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</si>
  <si>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</si>
  <si>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</si>
  <si>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</si>
  <si>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</si>
  <si>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</si>
  <si>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</si>
  <si>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</si>
  <si>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</si>
  <si>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</si>
  <si>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</si>
  <si>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</si>
  <si>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</si>
  <si>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</si>
  <si>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</si>
  <si>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</si>
  <si>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</si>
  <si>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</si>
  <si>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</si>
  <si>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</si>
  <si>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</si>
  <si>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</si>
  <si>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</si>
  <si>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</si>
  <si>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</si>
  <si>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</si>
  <si>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</si>
  <si>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</si>
  <si>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</si>
  <si>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</si>
  <si>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</si>
  <si>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</si>
  <si>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</si>
  <si>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</si>
  <si>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</si>
  <si>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</si>
  <si>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</si>
  <si>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</si>
  <si>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</si>
  <si>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</si>
  <si>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</si>
  <si>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</si>
  <si>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</si>
  <si>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</si>
  <si>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</si>
  <si>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</si>
  <si>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</si>
  <si>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</si>
  <si>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</si>
  <si>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</si>
  <si>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</si>
  <si>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</si>
  <si>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</si>
  <si>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</si>
  <si>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</si>
  <si>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</si>
  <si>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</si>
  <si>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</si>
  <si>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</si>
  <si>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</si>
  <si>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</si>
  <si>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</si>
  <si>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</si>
  <si>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</si>
  <si>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</si>
  <si>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</si>
  <si>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</si>
  <si>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</si>
  <si>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</si>
  <si>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</si>
  <si>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</si>
  <si>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</si>
  <si>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</si>
  <si>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</si>
  <si>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</si>
  <si>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</si>
  <si>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</si>
  <si>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</si>
  <si>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</si>
  <si>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</si>
  <si>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</si>
  <si>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</si>
  <si>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</si>
  <si>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</si>
  <si>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</si>
  <si>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</si>
  <si>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</si>
  <si>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</si>
  <si>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</si>
  <si>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</si>
  <si>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</si>
  <si>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</si>
  <si>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</si>
  <si>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</si>
  <si>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</si>
  <si>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</si>
  <si>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</si>
  <si>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</si>
  <si>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</si>
  <si>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</si>
  <si>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</si>
  <si>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</si>
  <si>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</si>
  <si>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</si>
  <si>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</si>
  <si>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</si>
  <si>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</si>
  <si>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</si>
  <si>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</si>
  <si>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</si>
  <si>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</si>
  <si>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</si>
  <si>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</si>
  <si>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</si>
  <si>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</si>
  <si>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</si>
  <si>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</si>
  <si>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</si>
  <si>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</si>
  <si>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</si>
  <si>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</si>
  <si>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</si>
  <si>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</si>
  <si>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</si>
  <si>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</si>
  <si>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</si>
  <si>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</si>
  <si>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</si>
  <si>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</si>
  <si>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</si>
  <si>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</si>
  <si>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</si>
  <si>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</si>
  <si>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</si>
  <si>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</si>
  <si>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</si>
  <si>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</si>
  <si>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</si>
  <si>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</si>
  <si>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</si>
  <si>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</si>
  <si>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</si>
  <si>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</si>
  <si>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</si>
  <si>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</si>
  <si>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</si>
  <si>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</si>
  <si>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</si>
  <si>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</si>
  <si>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</si>
  <si>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</si>
  <si>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</si>
  <si>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</si>
  <si>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</si>
  <si>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</si>
  <si>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</si>
  <si>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</si>
  <si>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</si>
  <si>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</si>
  <si>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</si>
  <si>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</si>
  <si>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</si>
  <si>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</si>
  <si>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</si>
  <si>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</si>
  <si>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</si>
  <si>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</si>
  <si>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</si>
  <si>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</si>
  <si>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</si>
  <si>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</si>
  <si>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</si>
  <si>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</si>
  <si>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</si>
  <si>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</si>
  <si>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</si>
  <si>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</si>
  <si>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</si>
  <si>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</si>
  <si>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</si>
  <si>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</si>
  <si>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</si>
  <si>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</si>
  <si>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</si>
  <si>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</si>
  <si>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</si>
  <si>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</si>
  <si>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</si>
  <si>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</si>
  <si>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</si>
  <si>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</si>
  <si>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</si>
  <si>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</si>
  <si>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</si>
  <si>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</si>
  <si>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</si>
  <si>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</si>
  <si>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</si>
  <si>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</si>
  <si>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</si>
  <si>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</si>
  <si>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</si>
  <si>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</si>
  <si>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</si>
  <si>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</si>
  <si>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</si>
  <si>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</si>
  <si>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</si>
  <si>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</si>
  <si>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</si>
  <si>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</si>
  <si>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</si>
  <si>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</si>
  <si>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</si>
  <si>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</si>
  <si>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</si>
  <si>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</si>
  <si>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</si>
  <si>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</si>
  <si>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</si>
  <si>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</si>
  <si>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</si>
  <si>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</si>
  <si>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</si>
  <si>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</si>
  <si>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</si>
  <si>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</si>
  <si>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</si>
  <si>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</si>
  <si>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</si>
  <si>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</si>
  <si>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</si>
  <si>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</si>
  <si>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</si>
  <si>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</si>
  <si>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</si>
  <si>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</si>
  <si>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</si>
  <si>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</si>
  <si>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</si>
  <si>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</si>
  <si>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</si>
  <si>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</si>
  <si>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</si>
  <si>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</si>
  <si>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</si>
  <si>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</si>
  <si>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</si>
  <si>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</si>
  <si>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</si>
  <si>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</si>
  <si>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</si>
  <si>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</si>
  <si>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</si>
  <si>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</si>
  <si>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</si>
  <si>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</si>
  <si>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</si>
  <si>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</si>
  <si>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</si>
  <si>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</si>
  <si>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</si>
  <si>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</si>
  <si>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６年  ６ 月 ２８ 日</t>
    <phoneticPr fontId="3"/>
  </si>
  <si>
    <t>045-434-0201</t>
    <phoneticPr fontId="3"/>
  </si>
  <si>
    <t>神奈川県横浜市港北区篠原町3202-1</t>
    <phoneticPr fontId="3"/>
  </si>
  <si>
    <t>株式会社カンドー神奈川営業所　萩　友昭</t>
    <phoneticPr fontId="3"/>
  </si>
  <si>
    <t>株式会社カンドー　神奈川営業所</t>
    <phoneticPr fontId="3"/>
  </si>
  <si>
    <t>０４５－４３４－０２０１</t>
    <phoneticPr fontId="3"/>
  </si>
  <si>
    <t>横浜市長</t>
    <phoneticPr fontId="3"/>
  </si>
  <si>
    <t>Ｄ－建設業</t>
    <phoneticPr fontId="3"/>
  </si>
  <si>
    <t>0839　その他の管工事業</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</si>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</sst>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460</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2285</v>
      </c>
      <c r="N48" s="586"/>
      <c r="O48" s="587"/>
    </row>
    <row r="49" spans="3:21" ht="18" customHeight="1" x14ac:dyDescent="0.15">
      <c r="C49" s="564" t="s">
        <v>11</v>
      </c>
      <c r="D49" s="565"/>
      <c r="E49" s="566"/>
      <c r="F49" s="619" t="s">
        <v>453</v>
      </c>
      <c r="G49" s="620"/>
      <c r="H49" s="620"/>
      <c r="I49" s="620"/>
      <c r="J49" s="620"/>
      <c r="K49" s="620"/>
      <c r="L49" s="471" t="s">
        <v>172</v>
      </c>
      <c r="M49" s="474"/>
      <c r="N49" s="588" t="s">
        <v>452</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458</v>
      </c>
      <c r="G52" s="519"/>
      <c r="H52" s="519"/>
      <c r="I52" s="519"/>
      <c r="J52" s="36" t="s">
        <v>47</v>
      </c>
      <c r="K52" s="36"/>
      <c r="L52" s="520" t="s">
        <v>459</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845</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42</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7139</v>
      </c>
      <c r="I63" s="293" t="s">
        <v>4</v>
      </c>
      <c r="J63" s="542" t="s">
        <v>324</v>
      </c>
      <c r="K63" s="543"/>
      <c r="L63" s="544"/>
      <c r="M63" s="534">
        <f>+別紙!AA14</f>
        <v>7139</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15.5</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7139</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株式会社カンドー　神奈川営業所</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52.3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50</v>
      </c>
      <c r="E24" s="700"/>
      <c r="F24" s="700"/>
      <c r="G24" s="212" t="s">
        <v>198</v>
      </c>
      <c r="H24" s="678">
        <f>+F12</f>
        <v>52.3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52.3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52.3</v>
      </c>
      <c r="Q27" s="683"/>
      <c r="R27" s="683"/>
      <c r="S27" s="683"/>
      <c r="T27" s="54" t="s">
        <v>38</v>
      </c>
      <c r="U27" s="74"/>
      <c r="V27" s="74"/>
      <c r="Y27" s="72" t="s">
        <v>39</v>
      </c>
      <c r="Z27" s="75"/>
      <c r="AH27" s="63"/>
      <c r="AI27" s="63"/>
      <c r="AJ27" s="63"/>
      <c r="AK27" s="63"/>
      <c r="AL27" s="646">
        <f>+AH18+P27</f>
        <v>52.3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52.3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50</v>
      </c>
      <c r="E29" s="700"/>
      <c r="F29" s="700"/>
      <c r="G29" s="212" t="s">
        <v>198</v>
      </c>
      <c r="H29" s="678">
        <f>+AL27</f>
        <v>52.3</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6</v>
      </c>
      <c r="E30" s="700"/>
      <c r="F30" s="700"/>
      <c r="G30" s="212" t="s">
        <v>198</v>
      </c>
      <c r="H30" s="678">
        <f>+AL30</f>
        <v>3.2</v>
      </c>
      <c r="I30" s="679"/>
      <c r="J30" s="212" t="s">
        <v>198</v>
      </c>
      <c r="M30" s="652"/>
      <c r="P30" s="66"/>
      <c r="R30" s="682">
        <f>+ROUND(AA28,1)+ROUND(AA29,1)+ROUND(AA30,1)</f>
        <v>52.3</v>
      </c>
      <c r="S30" s="683"/>
      <c r="T30" s="683"/>
      <c r="U30" s="683"/>
      <c r="V30" s="54" t="s">
        <v>16</v>
      </c>
      <c r="Y30" s="684" t="s">
        <v>186</v>
      </c>
      <c r="Z30" s="685"/>
      <c r="AA30" s="640">
        <v>0</v>
      </c>
      <c r="AB30" s="641"/>
      <c r="AC30" s="641"/>
      <c r="AD30" s="641"/>
      <c r="AE30" s="641"/>
      <c r="AF30" s="54" t="s">
        <v>13</v>
      </c>
      <c r="AL30" s="632">
        <v>3.2</v>
      </c>
      <c r="AM30" s="633"/>
      <c r="AN30" s="633"/>
      <c r="AO30" s="633"/>
      <c r="AP30" s="62" t="s">
        <v>13</v>
      </c>
      <c r="AS30" s="677"/>
      <c r="AT30" s="674"/>
      <c r="AU30" s="674"/>
      <c r="AV30" s="675"/>
      <c r="AW30" s="503"/>
    </row>
    <row r="31" spans="2:49" ht="27" customHeight="1" thickTop="1" thickBot="1" x14ac:dyDescent="0.2">
      <c r="B31" s="711" t="s">
        <v>226</v>
      </c>
      <c r="C31" s="712"/>
      <c r="D31" s="700">
        <v>50</v>
      </c>
      <c r="E31" s="700"/>
      <c r="F31" s="700"/>
      <c r="G31" s="212" t="s">
        <v>198</v>
      </c>
      <c r="H31" s="678">
        <f>+AS24</f>
        <v>52.3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4"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7750.1</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7000</v>
      </c>
      <c r="E24" s="700"/>
      <c r="F24" s="700"/>
      <c r="G24" s="212" t="s">
        <v>198</v>
      </c>
      <c r="H24" s="678">
        <f>+F12</f>
        <v>7750.1</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7750.1</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7750.1</v>
      </c>
      <c r="Q27" s="683"/>
      <c r="R27" s="683"/>
      <c r="S27" s="683"/>
      <c r="T27" s="54" t="s">
        <v>38</v>
      </c>
      <c r="U27" s="74"/>
      <c r="V27" s="74"/>
      <c r="Y27" s="72" t="s">
        <v>39</v>
      </c>
      <c r="Z27" s="75"/>
      <c r="AH27" s="63"/>
      <c r="AI27" s="63"/>
      <c r="AJ27" s="63"/>
      <c r="AK27" s="63"/>
      <c r="AL27" s="646">
        <f>+AH18+P27</f>
        <v>7750.1</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7750.1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7000</v>
      </c>
      <c r="E29" s="700"/>
      <c r="F29" s="700"/>
      <c r="G29" s="212" t="s">
        <v>198</v>
      </c>
      <c r="H29" s="678">
        <f>+AL27</f>
        <v>7750.1</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1</v>
      </c>
      <c r="E30" s="700"/>
      <c r="F30" s="700"/>
      <c r="G30" s="212" t="s">
        <v>198</v>
      </c>
      <c r="H30" s="678">
        <f>+AL30</f>
        <v>0</v>
      </c>
      <c r="I30" s="679"/>
      <c r="J30" s="212" t="s">
        <v>198</v>
      </c>
      <c r="M30" s="652"/>
      <c r="P30" s="66"/>
      <c r="R30" s="682">
        <f>+ROUND(AA28,1)+ROUND(AA29,1)+ROUND(AA30,1)</f>
        <v>7750.1</v>
      </c>
      <c r="S30" s="683"/>
      <c r="T30" s="683"/>
      <c r="U30" s="683"/>
      <c r="V30" s="54" t="s">
        <v>16</v>
      </c>
      <c r="Y30" s="684" t="s">
        <v>186</v>
      </c>
      <c r="Z30" s="685"/>
      <c r="AA30" s="640">
        <v>0</v>
      </c>
      <c r="AB30" s="641"/>
      <c r="AC30" s="641"/>
      <c r="AD30" s="641"/>
      <c r="AE30" s="641"/>
      <c r="AF30" s="54" t="s">
        <v>13</v>
      </c>
      <c r="AL30" s="632">
        <v>0</v>
      </c>
      <c r="AM30" s="633"/>
      <c r="AN30" s="633"/>
      <c r="AO30" s="633"/>
      <c r="AP30" s="62" t="s">
        <v>13</v>
      </c>
      <c r="AS30" s="677"/>
      <c r="AT30" s="674"/>
      <c r="AU30" s="674"/>
      <c r="AV30" s="675"/>
      <c r="AW30" s="503"/>
    </row>
    <row r="31" spans="2:49" ht="27" customHeight="1" thickTop="1" thickBot="1" x14ac:dyDescent="0.2">
      <c r="B31" s="711" t="s">
        <v>226</v>
      </c>
      <c r="C31" s="712"/>
      <c r="D31" s="700">
        <v>7000</v>
      </c>
      <c r="E31" s="700"/>
      <c r="F31" s="700"/>
      <c r="G31" s="212" t="s">
        <v>198</v>
      </c>
      <c r="H31" s="678">
        <f>+AS24</f>
        <v>7750.1</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株式会社カンドー　神奈川営業所</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165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89</v>
      </c>
      <c r="E24" s="700"/>
      <c r="F24" s="700"/>
      <c r="G24" s="212" t="s">
        <v>198</v>
      </c>
      <c r="H24" s="678">
        <f>+F12</f>
        <v>165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165</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165</v>
      </c>
      <c r="Q27" s="683"/>
      <c r="R27" s="683"/>
      <c r="S27" s="683"/>
      <c r="T27" s="54" t="s">
        <v>38</v>
      </c>
      <c r="U27" s="74"/>
      <c r="V27" s="74"/>
      <c r="Y27" s="72" t="s">
        <v>39</v>
      </c>
      <c r="Z27" s="75"/>
      <c r="AH27" s="63"/>
      <c r="AI27" s="63"/>
      <c r="AJ27" s="63"/>
      <c r="AK27" s="63"/>
      <c r="AL27" s="646">
        <f>+AH18+P27</f>
        <v>165</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165</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89</v>
      </c>
      <c r="E29" s="700"/>
      <c r="F29" s="700"/>
      <c r="G29" s="212" t="s">
        <v>198</v>
      </c>
      <c r="H29" s="678">
        <f>+AL27</f>
        <v>165</v>
      </c>
      <c r="I29" s="679"/>
      <c r="J29" s="212" t="s">
        <v>198</v>
      </c>
      <c r="M29" s="652"/>
      <c r="P29" s="66"/>
      <c r="Q29" s="158"/>
      <c r="R29" s="61" t="s">
        <v>183</v>
      </c>
      <c r="S29" s="654" t="s">
        <v>33</v>
      </c>
      <c r="T29" s="668"/>
      <c r="U29" s="668"/>
      <c r="V29" s="669"/>
      <c r="W29" s="58"/>
      <c r="X29" s="76"/>
      <c r="Y29" s="684" t="s">
        <v>258</v>
      </c>
      <c r="Z29" s="685"/>
      <c r="AA29" s="640">
        <v>0</v>
      </c>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8.5</v>
      </c>
      <c r="E30" s="700"/>
      <c r="F30" s="700"/>
      <c r="G30" s="212" t="s">
        <v>198</v>
      </c>
      <c r="H30" s="678">
        <f>+AL30</f>
        <v>2</v>
      </c>
      <c r="I30" s="679"/>
      <c r="J30" s="212" t="s">
        <v>198</v>
      </c>
      <c r="M30" s="652"/>
      <c r="P30" s="66"/>
      <c r="R30" s="682">
        <f>+ROUND(AA28,1)+ROUND(AA29,1)+ROUND(AA30,1)</f>
        <v>165</v>
      </c>
      <c r="S30" s="683"/>
      <c r="T30" s="683"/>
      <c r="U30" s="683"/>
      <c r="V30" s="54" t="s">
        <v>16</v>
      </c>
      <c r="Y30" s="684" t="s">
        <v>186</v>
      </c>
      <c r="Z30" s="685"/>
      <c r="AA30" s="640">
        <v>0</v>
      </c>
      <c r="AB30" s="641"/>
      <c r="AC30" s="641"/>
      <c r="AD30" s="641"/>
      <c r="AE30" s="641"/>
      <c r="AF30" s="54" t="s">
        <v>13</v>
      </c>
      <c r="AL30" s="632">
        <v>2</v>
      </c>
      <c r="AM30" s="633"/>
      <c r="AN30" s="633"/>
      <c r="AO30" s="633"/>
      <c r="AP30" s="62" t="s">
        <v>13</v>
      </c>
      <c r="AS30" s="677"/>
      <c r="AT30" s="674"/>
      <c r="AU30" s="674"/>
      <c r="AV30" s="675"/>
      <c r="AW30" s="503"/>
    </row>
    <row r="31" spans="2:49" ht="27" customHeight="1" thickTop="1" thickBot="1" x14ac:dyDescent="0.2">
      <c r="B31" s="711" t="s">
        <v>226</v>
      </c>
      <c r="C31" s="712"/>
      <c r="D31" s="700">
        <v>89</v>
      </c>
      <c r="E31" s="700"/>
      <c r="F31" s="700"/>
      <c r="G31" s="212" t="s">
        <v>198</v>
      </c>
      <c r="H31" s="678">
        <f>+AS24</f>
        <v>165</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株式会社カンドー　神奈川営業所</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50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0</v>
      </c>
      <c r="U9" s="393">
        <f>IF(OR(ｿ.鉱さい!D24&gt;0,ｿ.鉱さい!D24&lt;0),ｿ.鉱さい!D24,IF(U$19&gt;0,"0",0))</f>
        <v>0</v>
      </c>
      <c r="V9" s="393">
        <f>IF(OR(ﾀ.がれき類!D24&gt;0,ﾀ.がれき類!D24&lt;0),ﾀ.がれき類!D24,IF(V$19&gt;0,"0",0))</f>
        <v>7000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89</v>
      </c>
      <c r="AA9" s="395">
        <f>IF(SUM(G9:Z9)&gt;0,SUM(G9:Z9),IF(AA$19&gt;0,"0",0))</f>
        <v>7139</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50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0</v>
      </c>
      <c r="U14" s="399">
        <f>IF(OR(ｿ.鉱さい!D29&gt;0,ｿ.鉱さい!D29&lt;0),ｿ.鉱さい!D29,IF(U$19&gt;0,"0",0))</f>
        <v>0</v>
      </c>
      <c r="V14" s="399">
        <f>IF(OR(ﾀ.がれき類!D29&gt;0,ﾀ.がれき類!D29&lt;0),ﾀ.がれき類!D29,IF(V$19&gt;0,"0",0))</f>
        <v>7000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89</v>
      </c>
      <c r="AA14" s="401">
        <f t="shared" si="0"/>
        <v>7139</v>
      </c>
    </row>
    <row r="15" spans="2:27" ht="24" customHeight="1" x14ac:dyDescent="0.15">
      <c r="B15" s="184" t="s">
        <v>244</v>
      </c>
      <c r="C15" s="781" t="s">
        <v>242</v>
      </c>
      <c r="D15" s="781"/>
      <c r="E15" s="781"/>
      <c r="F15" s="782"/>
      <c r="G15" s="399">
        <f>IF(OR(ｱ.燃え殻!D30&gt;0,ｱ.燃え殻!D30&lt;0),ｱ.燃え殻!D30,IF(G$19&gt;0,"0",0))</f>
        <v>0</v>
      </c>
      <c r="H15" s="399">
        <f>IF(OR(ｲ.汚泥!D30&gt;0,ｲ.汚泥!D30&lt;0),ｲ.汚泥!D30,IF(H$19&gt;0,"0",0))</f>
        <v>6</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1</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8.5</v>
      </c>
      <c r="AA15" s="401">
        <f t="shared" si="0"/>
        <v>15.5</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50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0</v>
      </c>
      <c r="U16" s="399">
        <f>IF(OR(ｿ.鉱さい!D31&gt;0,ｿ.鉱さい!D31&lt;0),ｿ.鉱さい!D31,IF(U$19&gt;0,"0",0))</f>
        <v>0</v>
      </c>
      <c r="V16" s="399">
        <f>IF(OR(ﾀ.がれき類!D31&gt;0,ﾀ.がれき類!D31&lt;0),ﾀ.がれき類!D31,IF(V$19&gt;0,"0",0))</f>
        <v>7000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89</v>
      </c>
      <c r="AA16" s="401">
        <f t="shared" si="0"/>
        <v>7139</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52.3</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0</v>
      </c>
      <c r="U19" s="405">
        <f t="shared" si="1"/>
        <v>0</v>
      </c>
      <c r="V19" s="405">
        <f t="shared" si="1"/>
        <v>7750.1</v>
      </c>
      <c r="W19" s="405">
        <f t="shared" si="1"/>
        <v>0</v>
      </c>
      <c r="X19" s="405">
        <f t="shared" si="1"/>
        <v>0</v>
      </c>
      <c r="Y19" s="405">
        <f t="shared" si="1"/>
        <v>0</v>
      </c>
      <c r="Z19" s="406">
        <f t="shared" si="1"/>
        <v>165</v>
      </c>
      <c r="AA19" s="407">
        <f t="shared" ref="AA19:AA25" si="2">SUM(G19:Z19)</f>
        <v>7967.4000000000005</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52.3</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0</v>
      </c>
      <c r="U37" s="441">
        <f t="shared" si="8"/>
        <v>0</v>
      </c>
      <c r="V37" s="441">
        <f t="shared" si="8"/>
        <v>7750.1</v>
      </c>
      <c r="W37" s="441">
        <f t="shared" si="8"/>
        <v>0</v>
      </c>
      <c r="X37" s="441">
        <f t="shared" si="8"/>
        <v>0</v>
      </c>
      <c r="Y37" s="441">
        <f t="shared" si="8"/>
        <v>0</v>
      </c>
      <c r="Z37" s="442">
        <f t="shared" si="8"/>
        <v>165</v>
      </c>
      <c r="AA37" s="443">
        <f t="shared" si="4"/>
        <v>7967.4000000000005</v>
      </c>
    </row>
    <row r="38" spans="2:27" ht="24" customHeight="1" x14ac:dyDescent="0.15">
      <c r="B38" s="182"/>
      <c r="C38" s="752"/>
      <c r="D38" s="225"/>
      <c r="E38" s="223" t="s">
        <v>262</v>
      </c>
      <c r="F38" s="469"/>
      <c r="G38" s="432">
        <f t="shared" ref="G38:Z38" si="9">SUM(G39:G41)</f>
        <v>0</v>
      </c>
      <c r="H38" s="432">
        <f t="shared" si="9"/>
        <v>52.3</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0</v>
      </c>
      <c r="U38" s="432">
        <f t="shared" si="9"/>
        <v>0</v>
      </c>
      <c r="V38" s="432">
        <f t="shared" si="9"/>
        <v>7750.1</v>
      </c>
      <c r="W38" s="432">
        <f t="shared" si="9"/>
        <v>0</v>
      </c>
      <c r="X38" s="432">
        <f t="shared" si="9"/>
        <v>0</v>
      </c>
      <c r="Y38" s="432">
        <f t="shared" si="9"/>
        <v>0</v>
      </c>
      <c r="Z38" s="433">
        <f t="shared" si="9"/>
        <v>165</v>
      </c>
      <c r="AA38" s="434">
        <f t="shared" si="4"/>
        <v>7967.4000000000005</v>
      </c>
    </row>
    <row r="39" spans="2:27" ht="24" customHeight="1" x14ac:dyDescent="0.15">
      <c r="B39" s="182"/>
      <c r="C39" s="752"/>
      <c r="D39" s="226"/>
      <c r="E39" s="221"/>
      <c r="F39" s="219" t="s">
        <v>235</v>
      </c>
      <c r="G39" s="435">
        <f>+ｱ.燃え殻!$AA$28</f>
        <v>0</v>
      </c>
      <c r="H39" s="435">
        <f>+ｲ.汚泥!$AA$28</f>
        <v>52.3</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0</v>
      </c>
      <c r="U39" s="435">
        <f>+ｿ.鉱さい!$AA$28</f>
        <v>0</v>
      </c>
      <c r="V39" s="435">
        <f>+ﾀ.がれき類!$AA$28</f>
        <v>7750.1</v>
      </c>
      <c r="W39" s="435">
        <f>+ﾁ.動物のふん尿!$AA$28</f>
        <v>0</v>
      </c>
      <c r="X39" s="435">
        <f>+ﾂ.動物の死体!$AA$28</f>
        <v>0</v>
      </c>
      <c r="Y39" s="435">
        <f>+ﾃ.ばいじん!$AA$28</f>
        <v>0</v>
      </c>
      <c r="Z39" s="436">
        <f>+ﾄ.混合廃棄物その他!$AA$28</f>
        <v>165</v>
      </c>
      <c r="AA39" s="437">
        <f t="shared" si="4"/>
        <v>7967.4000000000005</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52.3</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0</v>
      </c>
      <c r="U43" s="444">
        <f>+ｿ.鉱さい!$AL$27</f>
        <v>0</v>
      </c>
      <c r="V43" s="444">
        <f>+ﾀ.がれき類!$AL$27</f>
        <v>7750.1</v>
      </c>
      <c r="W43" s="444">
        <f>+ﾁ.動物のふん尿!$AL$27</f>
        <v>0</v>
      </c>
      <c r="X43" s="444">
        <f>+ﾂ.動物の死体!$AL$27</f>
        <v>0</v>
      </c>
      <c r="Y43" s="444">
        <f>+ﾃ.ばいじん!$AL$27</f>
        <v>0</v>
      </c>
      <c r="Z43" s="445">
        <f>+ﾄ.混合廃棄物その他!$AL$27</f>
        <v>165</v>
      </c>
      <c r="AA43" s="446">
        <f t="shared" si="4"/>
        <v>7967.4000000000005</v>
      </c>
    </row>
    <row r="44" spans="2:27" ht="24" customHeight="1" x14ac:dyDescent="0.15">
      <c r="B44" s="182"/>
      <c r="C44" s="189"/>
      <c r="D44" s="187" t="s">
        <v>188</v>
      </c>
      <c r="E44" s="761" t="s">
        <v>238</v>
      </c>
      <c r="F44" s="762"/>
      <c r="G44" s="447">
        <f>+ｱ.燃え殻!$AL$30</f>
        <v>0</v>
      </c>
      <c r="H44" s="447">
        <f>+ｲ.汚泥!$AL$30</f>
        <v>3.2</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2</v>
      </c>
      <c r="AA44" s="449">
        <f t="shared" si="4"/>
        <v>5.2</v>
      </c>
    </row>
    <row r="45" spans="2:27" ht="24" customHeight="1" x14ac:dyDescent="0.15">
      <c r="B45" s="182"/>
      <c r="C45" s="189"/>
      <c r="D45" s="467" t="s">
        <v>190</v>
      </c>
      <c r="E45" s="763" t="s">
        <v>239</v>
      </c>
      <c r="F45" s="764"/>
      <c r="G45" s="450">
        <f>+ｱ.燃え殻!$AS$24</f>
        <v>0</v>
      </c>
      <c r="H45" s="450">
        <f>+ｲ.汚泥!$AS$24</f>
        <v>52.3</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0</v>
      </c>
      <c r="U45" s="450">
        <f>+ｿ.鉱さい!$AS$24</f>
        <v>0</v>
      </c>
      <c r="V45" s="450">
        <f>+ﾀ.がれき類!$AS$24</f>
        <v>7750.1</v>
      </c>
      <c r="W45" s="450">
        <f>+ﾁ.動物のふん尿!$AS$24</f>
        <v>0</v>
      </c>
      <c r="X45" s="450">
        <f>+ﾂ.動物の死体!$AS$24</f>
        <v>0</v>
      </c>
      <c r="Y45" s="450">
        <f>+ﾃ.ばいじん!$AS$24</f>
        <v>0</v>
      </c>
      <c r="Z45" s="451">
        <f>+ﾄ.混合廃棄物その他!$AS$24</f>
        <v>165</v>
      </c>
      <c r="AA45" s="452">
        <f t="shared" si="4"/>
        <v>7967.4000000000005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102.3</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0</v>
      </c>
      <c r="U55" s="506">
        <f t="shared" si="10"/>
        <v>0</v>
      </c>
      <c r="V55" s="506">
        <f t="shared" si="10"/>
        <v>14750.1</v>
      </c>
      <c r="W55" s="506">
        <f t="shared" si="10"/>
        <v>0</v>
      </c>
      <c r="X55" s="506">
        <f t="shared" si="10"/>
        <v>0</v>
      </c>
      <c r="Y55" s="506">
        <f t="shared" si="10"/>
        <v>0</v>
      </c>
      <c r="Z55" s="506">
        <f t="shared" si="10"/>
        <v>254</v>
      </c>
      <c r="AA55" s="507">
        <f>+AA9+AA19+AA20</f>
        <v>15106.400000000001</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６年  ６ 月 ２８ 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神奈川県横浜市港北区篠原町3202-1</v>
      </c>
      <c r="K16" s="806"/>
      <c r="L16" s="807"/>
      <c r="M16" s="807"/>
      <c r="N16" s="807"/>
      <c r="O16" s="808"/>
    </row>
    <row r="17" spans="1:48" ht="26.25" customHeight="1" x14ac:dyDescent="0.15">
      <c r="C17" s="249"/>
      <c r="D17" s="250"/>
      <c r="E17" s="250"/>
      <c r="F17" s="250"/>
      <c r="G17" s="250"/>
      <c r="H17" s="254" t="s">
        <v>7</v>
      </c>
      <c r="I17" s="254"/>
      <c r="J17" s="806" t="str">
        <f>+表紙!J40</f>
        <v>株式会社カンドー神奈川営業所　萩　友昭</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０４５－４３４－０２０１</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株式会社カンドー　神奈川営業所</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2285</v>
      </c>
      <c r="N25" s="859"/>
      <c r="O25" s="860"/>
    </row>
    <row r="26" spans="1:48" ht="18" customHeight="1" x14ac:dyDescent="0.15">
      <c r="C26" s="839" t="s">
        <v>11</v>
      </c>
      <c r="D26" s="840"/>
      <c r="E26" s="841"/>
      <c r="F26" s="833" t="str">
        <f>+表紙!F49</f>
        <v>神奈川県横浜市港北区篠原町3202-1</v>
      </c>
      <c r="G26" s="834"/>
      <c r="H26" s="834"/>
      <c r="I26" s="834"/>
      <c r="J26" s="834"/>
      <c r="K26" s="834"/>
      <c r="L26" s="139" t="s">
        <v>172</v>
      </c>
      <c r="M26" s="259"/>
      <c r="N26" s="837" t="str">
        <f>IF(+表紙!N49="","",+表紙!N49)</f>
        <v>045-434-0201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Ｄ－建設業</v>
      </c>
      <c r="G29" s="862"/>
      <c r="H29" s="862"/>
      <c r="I29" s="862"/>
      <c r="J29" s="370" t="s">
        <v>47</v>
      </c>
      <c r="K29" s="370"/>
      <c r="L29" s="863" t="str">
        <f>+表紙!L52</f>
        <v>0839　その他の管工事業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845</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42</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7139</v>
      </c>
      <c r="I40" s="293" t="s">
        <v>4</v>
      </c>
      <c r="J40" s="542" t="s">
        <v>324</v>
      </c>
      <c r="K40" s="543"/>
      <c r="L40" s="544"/>
      <c r="M40" s="865">
        <f>+表紙!M63</f>
        <v>7139</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15.5</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7139</v>
      </c>
      <c r="N42" s="866">
        <f>+表紙!N65</f>
        <v>0</v>
      </c>
      <c r="O42" s="197" t="s">
        <v>4</v>
      </c>
    </row>
    <row r="43" spans="1:48" ht="24.75" customHeight="1" x14ac:dyDescent="0.15">
      <c r="C43" s="191"/>
      <c r="D43" s="539" t="s">
        <v>303</v>
      </c>
      <c r="E43" s="540"/>
      <c r="F43" s="540"/>
      <c r="G43" s="541"/>
      <c r="H43" s="298" t="str">
        <f>+表紙!H66</f>
        <v>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2024-06-24T04:25:11Z</dcterms:created>
  <dcterms:modified xsi:type="dcterms:W3CDTF">2024-09-05T05:36:25Z</dcterms:modified>
</cp:coreProperties>
</file>