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<sst xmlns="http://schemas.openxmlformats.org/spreadsheetml/2006/main" count="3179" uniqueCount="463">
  <si>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</si>
  <si>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</si>
  <si>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</si>
  <si>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</si>
  <si>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</si>
  <si>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</si>
  <si>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</si>
  <si>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</si>
  <si>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</si>
  <si>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</si>
  <si>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</si>
  <si>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</si>
  <si>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</si>
  <si>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</si>
  <si>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</si>
  <si>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</si>
  <si>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</si>
  <si>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</si>
  <si>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</si>
  <si>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</si>
  <si>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</si>
  <si>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</si>
  <si>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</si>
  <si>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</si>
  <si>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</si>
  <si>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</si>
  <si>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</si>
  <si>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</si>
  <si>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</si>
  <si>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</si>
  <si>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</si>
  <si>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</si>
  <si>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</si>
  <si>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</si>
  <si>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</si>
  <si>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</si>
  <si>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</si>
  <si>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</si>
  <si>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</si>
  <si>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</si>
  <si>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</si>
  <si>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</si>
  <si>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</si>
  <si>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</si>
  <si>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</si>
  <si>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</si>
  <si>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</si>
  <si>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</si>
  <si>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</si>
  <si>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</si>
  <si>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</si>
  <si>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</si>
  <si>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</si>
  <si>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</si>
  <si>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</si>
  <si>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</si>
  <si>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</si>
  <si>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</si>
  <si>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</si>
  <si>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</si>
  <si>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</si>
  <si>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</si>
  <si>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</si>
  <si>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</si>
  <si>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</si>
  <si>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</si>
  <si>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</si>
  <si>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</si>
  <si>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</si>
  <si>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</si>
  <si>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</si>
  <si>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</si>
  <si>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</si>
  <si>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</si>
  <si>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</si>
  <si>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</si>
  <si>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</si>
  <si>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</si>
  <si>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</si>
  <si>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</si>
  <si>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</si>
  <si>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</si>
  <si>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</si>
  <si>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</si>
  <si>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</si>
  <si>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</si>
  <si>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</si>
  <si>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</si>
  <si>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</si>
  <si>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</si>
  <si>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</si>
  <si>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</si>
  <si>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</si>
  <si>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</si>
  <si>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</si>
  <si>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</si>
  <si>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</si>
  <si>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</si>
  <si>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</si>
  <si>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</si>
  <si>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</si>
  <si>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</si>
  <si>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</si>
  <si>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</si>
  <si>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</si>
  <si>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</si>
  <si>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</si>
  <si>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</si>
  <si>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</si>
  <si>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</si>
  <si>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</si>
  <si>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</si>
  <si>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</si>
  <si>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</si>
  <si>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</si>
  <si>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</si>
  <si>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</si>
  <si>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</si>
  <si>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</si>
  <si>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</si>
  <si>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</si>
  <si>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</si>
  <si>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</si>
  <si>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</si>
  <si>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</si>
  <si>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</si>
  <si>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</si>
  <si>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</si>
  <si>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</si>
  <si>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</si>
  <si>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</si>
  <si>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</si>
  <si>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</si>
  <si>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</si>
  <si>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</si>
  <si>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</si>
  <si>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</si>
  <si>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</si>
  <si>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</si>
  <si>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</si>
  <si>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</si>
  <si>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</si>
  <si>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</si>
  <si>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</si>
  <si>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</si>
  <si>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</si>
  <si>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</si>
  <si>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</si>
  <si>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</si>
  <si>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</si>
  <si>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</si>
  <si>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</si>
  <si>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</si>
  <si>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</si>
  <si>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</si>
  <si>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</si>
  <si>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</si>
  <si>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</si>
  <si>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</si>
  <si>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</si>
  <si>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</si>
  <si>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</si>
  <si>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</si>
  <si>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</si>
  <si>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</si>
  <si>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</si>
  <si>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</si>
  <si>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</si>
  <si>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</si>
  <si>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</si>
  <si>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</si>
  <si>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</si>
  <si>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</si>
  <si>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</si>
  <si>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</si>
  <si>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</si>
  <si>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</si>
  <si>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</si>
  <si>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</si>
  <si>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</si>
  <si>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</si>
  <si>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</si>
  <si>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</si>
  <si>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</si>
  <si>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</si>
  <si>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</si>
  <si>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</si>
  <si>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</si>
  <si>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</si>
  <si>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</si>
  <si>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</si>
  <si>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</si>
  <si>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</si>
  <si>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</si>
  <si>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</si>
  <si>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</si>
  <si>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</si>
  <si>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</si>
  <si>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</si>
  <si>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</si>
  <si>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</si>
  <si>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</si>
  <si>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</si>
  <si>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</si>
  <si>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</si>
  <si>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</si>
  <si>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</si>
  <si>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</si>
  <si>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</si>
  <si>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</si>
  <si>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</si>
  <si>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</si>
  <si>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</si>
  <si>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</si>
  <si>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</si>
  <si>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</si>
  <si>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</si>
  <si>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</si>
  <si>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</si>
  <si>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</si>
  <si>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</si>
  <si>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</si>
  <si>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</si>
  <si>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</si>
  <si>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</si>
  <si>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</si>
  <si>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</si>
  <si>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</si>
  <si>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</si>
  <si>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</si>
  <si>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</si>
  <si>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</si>
  <si>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</si>
  <si>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</si>
  <si>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</si>
  <si>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</si>
  <si>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</si>
  <si>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</si>
  <si>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</si>
  <si>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</si>
  <si>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</si>
  <si>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</si>
  <si>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</si>
  <si>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</si>
  <si>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</si>
  <si>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</si>
  <si>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</si>
  <si>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</si>
  <si>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</si>
  <si>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</si>
  <si>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</si>
  <si>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</si>
  <si>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</si>
  <si>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</si>
  <si>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</si>
  <si>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</si>
  <si>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</si>
  <si>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</si>
  <si>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</si>
  <si>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</si>
  <si>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</si>
  <si>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</si>
  <si>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</si>
  <si>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</si>
  <si>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</si>
  <si>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</si>
  <si>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</si>
  <si>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</si>
  <si>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</si>
  <si>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</si>
  <si>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</si>
  <si>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</si>
  <si>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</si>
  <si>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</si>
  <si>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</si>
  <si>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</si>
  <si>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</si>
  <si>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</si>
  <si>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</si>
  <si>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</si>
  <si>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</si>
  <si>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</si>
  <si>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</si>
  <si>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</si>
  <si>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</si>
  <si>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</si>
  <si>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</si>
  <si>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</si>
  <si>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</si>
  <si>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</si>
  <si>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</si>
  <si>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</si>
  <si>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</si>
  <si>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</si>
  <si>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</si>
  <si>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</si>
  <si>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</si>
  <si>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</si>
  <si>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</si>
  <si>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</si>
  <si>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</si>
  <si>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</si>
  <si>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</si>
  <si>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</si>
  <si>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</si>
  <si>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</si>
  <si>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</si>
  <si>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</si>
  <si>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</si>
  <si>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</si>
  <si>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</si>
  <si>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</si>
  <si>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</si>
  <si>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</si>
  <si>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</si>
  <si>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</si>
  <si>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</si>
  <si>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</si>
  <si>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</si>
  <si>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</si>
  <si>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</si>
  <si>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</si>
  <si>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</si>
  <si>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</si>
  <si>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</si>
  <si>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</si>
  <si>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</si>
  <si>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</si>
  <si>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</si>
  <si>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</si>
  <si>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</si>
  <si>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</si>
  <si>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</si>
  <si>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</si>
  <si>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</si>
  <si>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</si>
  <si>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</si>
  <si>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</si>
  <si>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</si>
  <si>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</si>
  <si>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</si>
  <si>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</si>
  <si>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</si>
  <si>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</si>
  <si>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</si>
  <si>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</si>
  <si>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</si>
  <si>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</si>
  <si>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</si>
  <si>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</si>
  <si>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</si>
  <si>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</si>
  <si>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</si>
  <si>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</si>
  <si>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</si>
  <si>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</si>
  <si>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</si>
  <si>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</si>
  <si>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</si>
  <si>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</si>
  <si>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</si>
  <si>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</si>
  <si>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</si>
  <si>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</si>
  <si>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</si>
  <si>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</si>
  <si>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</si>
  <si>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</si>
  <si>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</si>
  <si>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</si>
  <si>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</si>
  <si>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</si>
  <si>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</si>
  <si>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</si>
  <si>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</si>
  <si>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</si>
  <si>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</si>
  <si>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</si>
  <si>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</si>
  <si>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</si>
  <si>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</si>
  <si>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</si>
  <si>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</si>
  <si>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</si>
  <si>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</si>
  <si>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</si>
  <si>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</si>
  <si>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</si>
  <si>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</si>
  <si>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</si>
  <si>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</si>
  <si>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</si>
  <si>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</si>
  <si>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</si>
  <si>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</si>
  <si>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</si>
  <si>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</si>
  <si>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</si>
  <si>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</si>
  <si>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</si>
  <si>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</si>
  <si>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</si>
  <si>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</si>
  <si>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</si>
  <si>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</si>
  <si>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</si>
  <si>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</si>
  <si>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</si>
  <si>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</si>
  <si>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</si>
  <si>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</si>
  <si>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</si>
  <si>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</si>
  <si>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</si>
  <si>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</si>
  <si>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</si>
  <si>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</si>
  <si>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</si>
  <si>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</si>
  <si>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</si>
  <si>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</si>
  <si>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</si>
  <si>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</si>
  <si>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</si>
  <si>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</si>
  <si>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</si>
  <si>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</si>
  <si>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</si>
  <si>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</si>
  <si>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</si>
  <si>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</si>
  <si>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</si>
  <si>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</si>
  <si>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</si>
  <si>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</si>
  <si>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</si>
  <si>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</si>
  <si>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</si>
  <si>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</si>
  <si>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</si>
  <si>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</si>
  <si>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</si>
  <si>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</si>
  <si>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</si>
  <si>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</si>
  <si>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045-811-4721</t>
    <phoneticPr fontId="3"/>
  </si>
  <si>
    <t>汚泥→脱水→再生資源
木くず→破砕→再資源化
廃プラ→破砕→再資源化
紙くず→破砕→再資源化
金属くず→破砕→再資源化
がれき類→破砕→再資源化（一部埋立）
混合廃棄物→破砕・選別→再資源化（一部埋立）</t>
    <rPh sb="0" eb="2">
      <t>オデイ</t>
    </rPh>
    <rPh sb="3" eb="5">
      <t>ダッスイ</t>
    </rPh>
    <rPh sb="6" eb="10">
      <t>サイセイシゲン</t>
    </rPh>
    <rPh sb="11" eb="12">
      <t>キ</t>
    </rPh>
    <rPh sb="15" eb="17">
      <t>ハサイ</t>
    </rPh>
    <rPh sb="18" eb="22">
      <t>サイシゲンカ</t>
    </rPh>
    <rPh sb="23" eb="24">
      <t>ハイ</t>
    </rPh>
    <rPh sb="27" eb="29">
      <t>ハサイ</t>
    </rPh>
    <rPh sb="30" eb="34">
      <t>サイシゲンカ</t>
    </rPh>
    <rPh sb="35" eb="36">
      <t>カミ</t>
    </rPh>
    <rPh sb="39" eb="41">
      <t>ハサイ</t>
    </rPh>
    <rPh sb="42" eb="46">
      <t>サイシゲンカ</t>
    </rPh>
    <rPh sb="47" eb="49">
      <t>キンゾク</t>
    </rPh>
    <rPh sb="52" eb="54">
      <t>ハサイ</t>
    </rPh>
    <rPh sb="55" eb="59">
      <t>サイシゲンカ</t>
    </rPh>
    <rPh sb="63" eb="64">
      <t>ルイ</t>
    </rPh>
    <rPh sb="65" eb="67">
      <t>ハサイ</t>
    </rPh>
    <rPh sb="73" eb="75">
      <t>イチブ</t>
    </rPh>
    <rPh sb="75" eb="77">
      <t>ウメタテ</t>
    </rPh>
    <rPh sb="79" eb="81">
      <t>コンゴウ</t>
    </rPh>
    <rPh sb="81" eb="84">
      <t>ハイキブツ</t>
    </rPh>
    <rPh sb="85" eb="87">
      <t>ハサイ</t>
    </rPh>
    <rPh sb="88" eb="90">
      <t>センベツ</t>
    </rPh>
    <rPh sb="91" eb="95">
      <t>サイシゲンカ</t>
    </rPh>
    <rPh sb="96" eb="98">
      <t>イチブ</t>
    </rPh>
    <rPh sb="98" eb="100">
      <t>ウメタテ</t>
    </rPh>
    <phoneticPr fontId="3"/>
  </si>
  <si>
    <t xml:space="preserve">代表取締役
　　　｜―環境マネジメントシステム部
廃棄物処理統括責任者
　　　｜
総務部長（産業廃棄物管理責任者）
　　　｜
各部門（各現場責任者等）
</t>
    <rPh sb="0" eb="5">
      <t>ダイトリ</t>
    </rPh>
    <rPh sb="11" eb="13">
      <t>カンキョウ</t>
    </rPh>
    <rPh sb="23" eb="24">
      <t>ブ</t>
    </rPh>
    <rPh sb="25" eb="28">
      <t>ハイキブツ</t>
    </rPh>
    <rPh sb="28" eb="30">
      <t>ショリ</t>
    </rPh>
    <rPh sb="30" eb="32">
      <t>トウカツ</t>
    </rPh>
    <rPh sb="32" eb="35">
      <t>セキニンシャ</t>
    </rPh>
    <rPh sb="41" eb="45">
      <t>ソウムブチョウ</t>
    </rPh>
    <rPh sb="46" eb="51">
      <t>サンギョウハイキブツ</t>
    </rPh>
    <rPh sb="51" eb="56">
      <t>カンリセキニンシャ</t>
    </rPh>
    <rPh sb="63" eb="66">
      <t>カクブモン</t>
    </rPh>
    <rPh sb="67" eb="73">
      <t>カクゲンバセキニンシャ</t>
    </rPh>
    <rPh sb="73" eb="74">
      <t>ナド</t>
    </rPh>
    <phoneticPr fontId="3"/>
  </si>
  <si>
    <t>分別を徹底し混合廃棄物の削減</t>
    <rPh sb="0" eb="2">
      <t>ブンベツ</t>
    </rPh>
    <rPh sb="3" eb="5">
      <t>テッテイ</t>
    </rPh>
    <rPh sb="6" eb="11">
      <t>コンゴウハイキブツ</t>
    </rPh>
    <rPh sb="12" eb="14">
      <t>サクゲン</t>
    </rPh>
    <phoneticPr fontId="3"/>
  </si>
  <si>
    <t>弊社は、公共工事95％の土木工事業者なので横浜市発注の設計書に基づき　リサイクル法の届出通りに処分します。その他の産業廃棄物は、各作業所毎に於いて、産廃業者と委託契約を交わし、分別コンテナーを設置し、その業者に運搬処分を依頼し、マニフェスト伝票で管理しています。</t>
    <rPh sb="0" eb="2">
      <t>ヘイシャ</t>
    </rPh>
    <rPh sb="4" eb="8">
      <t>コウキョウコウジ</t>
    </rPh>
    <rPh sb="12" eb="18">
      <t>ドボクコウジギョウシャ</t>
    </rPh>
    <rPh sb="21" eb="26">
      <t>ヨコハマシハッチュウ</t>
    </rPh>
    <rPh sb="27" eb="30">
      <t>セッケイショ</t>
    </rPh>
    <rPh sb="31" eb="32">
      <t>モト</t>
    </rPh>
    <rPh sb="40" eb="41">
      <t>ホウ</t>
    </rPh>
    <rPh sb="42" eb="44">
      <t>トドケデ</t>
    </rPh>
    <rPh sb="44" eb="45">
      <t>ドオ</t>
    </rPh>
    <rPh sb="47" eb="49">
      <t>ショブン</t>
    </rPh>
    <rPh sb="55" eb="56">
      <t>タ</t>
    </rPh>
    <rPh sb="57" eb="59">
      <t>サンギョウ</t>
    </rPh>
    <rPh sb="59" eb="62">
      <t>ハイキブツ</t>
    </rPh>
    <rPh sb="64" eb="68">
      <t>カクサギョウショ</t>
    </rPh>
    <rPh sb="68" eb="69">
      <t>ゴト</t>
    </rPh>
    <rPh sb="70" eb="71">
      <t>オ</t>
    </rPh>
    <rPh sb="74" eb="76">
      <t>サンパイ</t>
    </rPh>
    <rPh sb="76" eb="78">
      <t>ギョウシャ</t>
    </rPh>
    <rPh sb="79" eb="83">
      <t>イタクケイヤク</t>
    </rPh>
    <rPh sb="84" eb="85">
      <t>カ</t>
    </rPh>
    <rPh sb="88" eb="90">
      <t>ブンベツ</t>
    </rPh>
    <rPh sb="96" eb="98">
      <t>セッチ</t>
    </rPh>
    <rPh sb="102" eb="104">
      <t>ギョウシャ</t>
    </rPh>
    <rPh sb="105" eb="109">
      <t>ウンパンショブン</t>
    </rPh>
    <rPh sb="110" eb="112">
      <t>イライ</t>
    </rPh>
    <rPh sb="120" eb="122">
      <t>デンピョウ</t>
    </rPh>
    <rPh sb="123" eb="125">
      <t>カンリ</t>
    </rPh>
    <phoneticPr fontId="3"/>
  </si>
  <si>
    <t>主要産業廃棄物は、適切に再生工場にてリサイクルしている。</t>
    <rPh sb="0" eb="7">
      <t>シュヨウサンギョウハイキブツ</t>
    </rPh>
    <rPh sb="9" eb="11">
      <t>テキセツ</t>
    </rPh>
    <rPh sb="12" eb="14">
      <t>サイセイ</t>
    </rPh>
    <rPh sb="14" eb="16">
      <t>コウジョウ</t>
    </rPh>
    <phoneticPr fontId="3"/>
  </si>
  <si>
    <t>特になし（仕事の受注により数量は、変わります。）</t>
    <rPh sb="0" eb="1">
      <t>トク</t>
    </rPh>
    <rPh sb="5" eb="7">
      <t>シゴト</t>
    </rPh>
    <rPh sb="8" eb="10">
      <t>ジュチュウ</t>
    </rPh>
    <rPh sb="13" eb="15">
      <t>スウリョウ</t>
    </rPh>
    <rPh sb="17" eb="18">
      <t>カ</t>
    </rPh>
    <phoneticPr fontId="3"/>
  </si>
  <si>
    <t>特になし</t>
    <phoneticPr fontId="3"/>
  </si>
  <si>
    <t>横浜市より受注した工事で指定処分場が、南本牧ふ頭廃棄物最終処分場の場合は、自社ダンプトラックで運搬し、埋立材としている。</t>
    <rPh sb="0" eb="3">
      <t>ヨコハマシ</t>
    </rPh>
    <rPh sb="5" eb="7">
      <t>ジュチュウ</t>
    </rPh>
    <rPh sb="9" eb="11">
      <t>コウジ</t>
    </rPh>
    <rPh sb="12" eb="17">
      <t>シテイショブンジョウ</t>
    </rPh>
    <rPh sb="19" eb="22">
      <t>ミナミホンモク</t>
    </rPh>
    <rPh sb="23" eb="27">
      <t>トウハイキブツ</t>
    </rPh>
    <rPh sb="27" eb="32">
      <t>サイシュウショブンジョウ</t>
    </rPh>
    <rPh sb="33" eb="35">
      <t>バアイ</t>
    </rPh>
    <rPh sb="37" eb="39">
      <t>ジシャ</t>
    </rPh>
    <rPh sb="47" eb="49">
      <t>ウンパン</t>
    </rPh>
    <rPh sb="51" eb="53">
      <t>ウメタテ</t>
    </rPh>
    <rPh sb="53" eb="54">
      <t>ザイ</t>
    </rPh>
    <phoneticPr fontId="3"/>
  </si>
  <si>
    <t>横浜市より受注した工事で指定処分場が、南本牧ふ頭廃棄物最終処分場の場合は、自社ダンプトラックで運搬し、埋立材として廃棄する。</t>
    <phoneticPr fontId="3"/>
  </si>
  <si>
    <t>横浜市指定のリサイクル工場に搬出する。</t>
    <rPh sb="0" eb="3">
      <t>ヨコハマシ</t>
    </rPh>
    <rPh sb="3" eb="5">
      <t>シテイ</t>
    </rPh>
    <rPh sb="11" eb="13">
      <t>コウジョウ</t>
    </rPh>
    <rPh sb="14" eb="16">
      <t>ハンシュツ</t>
    </rPh>
    <phoneticPr fontId="3"/>
  </si>
  <si>
    <t>令和   6年   5月    日</t>
    <phoneticPr fontId="3"/>
  </si>
  <si>
    <t>横浜市泉区岡津町1573番地</t>
    <phoneticPr fontId="3"/>
  </si>
  <si>
    <t>石田建設株式会社
代表取締役　石田　典明</t>
    <phoneticPr fontId="3"/>
  </si>
  <si>
    <t>石田建設株式会社</t>
    <phoneticPr fontId="3"/>
  </si>
  <si>
    <t>横浜市長</t>
    <phoneticPr fontId="3"/>
  </si>
  <si>
    <t>Ｄ－建設業</t>
    <phoneticPr fontId="3"/>
  </si>
  <si>
    <t>土木工事業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</si>
</sst>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1" zoomScaleNormal="115" zoomScaleSheetLayoutView="91" workbookViewId="0">
      <selection activeCell="F240" sqref="F24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456</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460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457</v>
      </c>
      <c r="M40" s="618"/>
      <c r="N40" s="618"/>
      <c r="O40" s="618"/>
      <c r="P40" s="618"/>
      <c r="Q40" s="618"/>
      <c r="R40" s="618"/>
      <c r="S40" s="618"/>
      <c r="T40" s="618"/>
      <c r="U40" s="619"/>
      <c r="W40" s="21"/>
      <c r="X40" s="21"/>
    </row>
    <row r="41" spans="1:25" ht="26.25" customHeight="1" x14ac:dyDescent="0.15">
      <c r="C41" s="86"/>
      <c r="I41" s="25"/>
      <c r="J41" s="25" t="s">
        <v>7</v>
      </c>
      <c r="K41" s="25"/>
      <c r="L41" s="618" t="s">
        <v>458</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445</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2625</v>
      </c>
      <c r="Q49" s="598"/>
      <c r="R49" s="598"/>
      <c r="S49" s="598"/>
      <c r="T49" s="598"/>
      <c r="U49" s="599"/>
    </row>
    <row r="50" spans="3:23" ht="26.25" customHeight="1" x14ac:dyDescent="0.15">
      <c r="C50" s="570" t="s">
        <v>11</v>
      </c>
      <c r="D50" s="571"/>
      <c r="E50" s="572"/>
      <c r="F50" s="581" t="s">
        <v>457</v>
      </c>
      <c r="G50" s="582"/>
      <c r="H50" s="582"/>
      <c r="I50" s="582"/>
      <c r="J50" s="582"/>
      <c r="K50" s="582"/>
      <c r="L50" s="582"/>
      <c r="M50" s="582"/>
      <c r="N50" s="341" t="s">
        <v>172</v>
      </c>
      <c r="O50" s="449"/>
      <c r="P50" s="450"/>
      <c r="Q50" s="585" t="s">
        <v>445</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461</v>
      </c>
      <c r="G54" s="496"/>
      <c r="H54" s="496"/>
      <c r="I54" s="496"/>
      <c r="J54" s="496"/>
      <c r="K54" s="496"/>
      <c r="L54" s="32" t="s">
        <v>48</v>
      </c>
      <c r="M54" s="32"/>
      <c r="N54" s="502" t="s">
        <v>462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1244</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17</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446</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447</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10070.500000000002</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448</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7105</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449</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450</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451</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452</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452</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452</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452</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453</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454</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10070.500000000002</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10070.500000000002</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451</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7105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7105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455</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石田建設株式会社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4381.2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v>
      </c>
      <c r="P27" s="700"/>
      <c r="Q27" s="700"/>
      <c r="R27" s="700"/>
      <c r="S27" s="49" t="s">
        <v>38</v>
      </c>
      <c r="T27" s="70"/>
      <c r="U27" s="70"/>
      <c r="X27" s="68" t="s">
        <v>39</v>
      </c>
      <c r="Y27" s="71"/>
      <c r="AG27" s="58"/>
      <c r="AH27" s="58"/>
      <c r="AI27" s="58"/>
      <c r="AJ27" s="58"/>
      <c r="AK27" s="742">
        <f>+AG18+O27</f>
        <v>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4381.2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4381.2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54.1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v>
      </c>
      <c r="P27" s="700"/>
      <c r="Q27" s="700"/>
      <c r="R27" s="700"/>
      <c r="S27" s="49" t="s">
        <v>38</v>
      </c>
      <c r="T27" s="70"/>
      <c r="U27" s="70"/>
      <c r="X27" s="68" t="s">
        <v>39</v>
      </c>
      <c r="Y27" s="71"/>
      <c r="AG27" s="58"/>
      <c r="AH27" s="58"/>
      <c r="AI27" s="58"/>
      <c r="AJ27" s="58"/>
      <c r="AK27" s="742">
        <f>+AG18+O27</f>
        <v>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54.1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54.1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5630.8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7000</v>
      </c>
      <c r="P27" s="700"/>
      <c r="Q27" s="700"/>
      <c r="R27" s="700"/>
      <c r="S27" s="49" t="s">
        <v>38</v>
      </c>
      <c r="T27" s="70"/>
      <c r="U27" s="70"/>
      <c r="X27" s="68" t="s">
        <v>39</v>
      </c>
      <c r="Y27" s="71"/>
      <c r="AG27" s="58"/>
      <c r="AH27" s="58"/>
      <c r="AI27" s="58"/>
      <c r="AJ27" s="58"/>
      <c r="AK27" s="742">
        <f>+AG18+O27</f>
        <v>7000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5630.8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5630.8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AK27:AN27"/>
    <mergeCell ref="F30:G30"/>
    <mergeCell ref="T23:W23"/>
    <mergeCell ref="B29:E29"/>
    <mergeCell ref="B27:E27"/>
    <mergeCell ref="B23:E23"/>
    <mergeCell ref="F24:G24"/>
    <mergeCell ref="F26:G26"/>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石田建設株式会社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v>
      </c>
      <c r="P27" s="700"/>
      <c r="Q27" s="700"/>
      <c r="R27" s="700"/>
      <c r="S27" s="49" t="s">
        <v>38</v>
      </c>
      <c r="T27" s="70"/>
      <c r="U27" s="70"/>
      <c r="X27" s="68" t="s">
        <v>39</v>
      </c>
      <c r="Y27" s="71"/>
      <c r="AG27" s="58"/>
      <c r="AH27" s="58"/>
      <c r="AI27" s="58"/>
      <c r="AJ27" s="58"/>
      <c r="AK27" s="742">
        <f>+AG18+O27</f>
        <v>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0" zoomScale="80" zoomScaleNormal="80" workbookViewId="0">
      <selection activeCell="H37" sqref="H37:Z37"/>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石田建設株式会社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4381.2</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v>
      </c>
      <c r="M9" s="377" t="str">
        <f>IF(OR(ｷ.紙くず!F24&gt;0,ｷ.紙くず!F24&lt;0),ｷ.紙くず!F24,IF(M$19&gt;0,"0",0))</f>
        <v>0</v>
      </c>
      <c r="N9" s="377">
        <f>IF(OR(ｸ.木くず!F24&gt;0,ｸ.木くず!F24&lt;0),ｸ.木くず!F24,IF(N$19&gt;0,"0",0))</f>
        <v>2.8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54.1</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5630.8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0.6</v>
      </c>
      <c r="AA9" s="379">
        <f>IF(SUM(G9:Z9)&gt;0,SUM(G9:Z9),IF(AA$19&gt;0,"0",0))</f>
        <v>10070.500000000002</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4381.2</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v>
      </c>
      <c r="M14" s="383" t="str">
        <f>IF(OR(ｷ.紙くず!F29&gt;0,ｷ.紙くず!F29&lt;0),ｷ.紙くず!F29,IF(M$19&gt;0,"0",0))</f>
        <v>0</v>
      </c>
      <c r="N14" s="383">
        <f>IF(OR(ｸ.木くず!F29&gt;0,ｸ.木くず!F29&lt;0),ｸ.木くず!F29,IF(N$19&gt;0,"0",0))</f>
        <v>2.8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54.1</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5630.8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0.6</v>
      </c>
      <c r="AA14" s="385">
        <f t="shared" si="0"/>
        <v>10070.500000000002</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4381.2</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v>
      </c>
      <c r="M16" s="383" t="str">
        <f>IF(OR(ｷ.紙くず!F31&gt;0,ｷ.紙くず!F31&lt;0),ｷ.紙くず!F31,IF(M$19&gt;0,"0",0))</f>
        <v>0</v>
      </c>
      <c r="N16" s="383">
        <f>IF(OR(ｸ.木くず!F31&gt;0,ｸ.木くず!F31&lt;0),ｸ.木くず!F31,IF(N$19&gt;0,"0",0))</f>
        <v>2.8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54.1</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5630.8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0.6</v>
      </c>
      <c r="AA16" s="385">
        <f t="shared" si="0"/>
        <v>10070.500000000002</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50</v>
      </c>
      <c r="I19" s="389">
        <f t="shared" si="1"/>
        <v>0</v>
      </c>
      <c r="J19" s="389">
        <f t="shared" si="1"/>
        <v>0</v>
      </c>
      <c r="K19" s="389">
        <f t="shared" si="1"/>
        <v>0</v>
      </c>
      <c r="L19" s="389">
        <f t="shared" si="1"/>
        <v>1</v>
      </c>
      <c r="M19" s="389">
        <f t="shared" si="1"/>
        <v>1</v>
      </c>
      <c r="N19" s="389">
        <f t="shared" si="1"/>
        <v>1</v>
      </c>
      <c r="O19" s="389">
        <f t="shared" si="1"/>
        <v>0</v>
      </c>
      <c r="P19" s="389">
        <f t="shared" si="1"/>
        <v>0</v>
      </c>
      <c r="Q19" s="389">
        <f t="shared" si="1"/>
        <v>0</v>
      </c>
      <c r="R19" s="389">
        <f t="shared" si="1"/>
        <v>0</v>
      </c>
      <c r="S19" s="389">
        <f t="shared" si="1"/>
        <v>50</v>
      </c>
      <c r="T19" s="389">
        <f t="shared" si="1"/>
        <v>0</v>
      </c>
      <c r="U19" s="389">
        <f t="shared" si="1"/>
        <v>0</v>
      </c>
      <c r="V19" s="389">
        <f t="shared" si="1"/>
        <v>7000</v>
      </c>
      <c r="W19" s="389">
        <f t="shared" si="1"/>
        <v>0</v>
      </c>
      <c r="X19" s="389">
        <f t="shared" si="1"/>
        <v>0</v>
      </c>
      <c r="Y19" s="389">
        <f t="shared" si="1"/>
        <v>0</v>
      </c>
      <c r="Z19" s="390">
        <f t="shared" si="1"/>
        <v>2</v>
      </c>
      <c r="AA19" s="391">
        <f t="shared" ref="AA19:AA25" si="2">SUM(G19:Z19)</f>
        <v>7105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50</v>
      </c>
      <c r="I37" s="424">
        <f t="shared" si="8"/>
        <v>0</v>
      </c>
      <c r="J37" s="424">
        <f t="shared" si="8"/>
        <v>0</v>
      </c>
      <c r="K37" s="424">
        <f t="shared" si="8"/>
        <v>0</v>
      </c>
      <c r="L37" s="424">
        <f t="shared" si="8"/>
        <v>1</v>
      </c>
      <c r="M37" s="424">
        <f t="shared" si="8"/>
        <v>1</v>
      </c>
      <c r="N37" s="424">
        <f t="shared" si="8"/>
        <v>1</v>
      </c>
      <c r="O37" s="424">
        <f t="shared" si="8"/>
        <v>0</v>
      </c>
      <c r="P37" s="424">
        <f t="shared" si="8"/>
        <v>0</v>
      </c>
      <c r="Q37" s="424">
        <f t="shared" si="8"/>
        <v>0</v>
      </c>
      <c r="R37" s="424">
        <f t="shared" si="8"/>
        <v>0</v>
      </c>
      <c r="S37" s="424">
        <f t="shared" si="8"/>
        <v>50</v>
      </c>
      <c r="T37" s="424">
        <f t="shared" si="8"/>
        <v>0</v>
      </c>
      <c r="U37" s="424">
        <f t="shared" si="8"/>
        <v>0</v>
      </c>
      <c r="V37" s="424">
        <f t="shared" si="8"/>
        <v>7000</v>
      </c>
      <c r="W37" s="424">
        <f t="shared" si="8"/>
        <v>0</v>
      </c>
      <c r="X37" s="424">
        <f t="shared" si="8"/>
        <v>0</v>
      </c>
      <c r="Y37" s="424">
        <f t="shared" si="8"/>
        <v>0</v>
      </c>
      <c r="Z37" s="425">
        <f t="shared" si="8"/>
        <v>2</v>
      </c>
      <c r="AA37" s="426">
        <f t="shared" si="4"/>
        <v>7105</v>
      </c>
    </row>
    <row r="38" spans="2:27" ht="24" customHeight="1" x14ac:dyDescent="0.15">
      <c r="B38" s="170"/>
      <c r="C38" s="776"/>
      <c r="D38" s="227"/>
      <c r="E38" s="225" t="s">
        <v>319</v>
      </c>
      <c r="F38" s="443"/>
      <c r="G38" s="415">
        <f t="shared" ref="G38:Z38" si="9">SUM(G39:G41)</f>
        <v>0</v>
      </c>
      <c r="H38" s="415">
        <f t="shared" si="9"/>
        <v>50</v>
      </c>
      <c r="I38" s="415">
        <f t="shared" si="9"/>
        <v>0</v>
      </c>
      <c r="J38" s="415">
        <f t="shared" si="9"/>
        <v>0</v>
      </c>
      <c r="K38" s="415">
        <f t="shared" si="9"/>
        <v>0</v>
      </c>
      <c r="L38" s="415">
        <f t="shared" si="9"/>
        <v>1</v>
      </c>
      <c r="M38" s="415">
        <f t="shared" si="9"/>
        <v>1</v>
      </c>
      <c r="N38" s="415">
        <f t="shared" si="9"/>
        <v>1</v>
      </c>
      <c r="O38" s="415">
        <f t="shared" si="9"/>
        <v>0</v>
      </c>
      <c r="P38" s="415">
        <f t="shared" si="9"/>
        <v>0</v>
      </c>
      <c r="Q38" s="415">
        <f t="shared" si="9"/>
        <v>0</v>
      </c>
      <c r="R38" s="415">
        <f t="shared" si="9"/>
        <v>0</v>
      </c>
      <c r="S38" s="415">
        <f t="shared" si="9"/>
        <v>50</v>
      </c>
      <c r="T38" s="415">
        <f t="shared" si="9"/>
        <v>0</v>
      </c>
      <c r="U38" s="415">
        <f t="shared" si="9"/>
        <v>0</v>
      </c>
      <c r="V38" s="415">
        <f t="shared" si="9"/>
        <v>7000</v>
      </c>
      <c r="W38" s="415">
        <f t="shared" si="9"/>
        <v>0</v>
      </c>
      <c r="X38" s="415">
        <f t="shared" si="9"/>
        <v>0</v>
      </c>
      <c r="Y38" s="415">
        <f t="shared" si="9"/>
        <v>0</v>
      </c>
      <c r="Z38" s="416">
        <f t="shared" si="9"/>
        <v>2</v>
      </c>
      <c r="AA38" s="417">
        <f t="shared" si="4"/>
        <v>7105</v>
      </c>
    </row>
    <row r="39" spans="2:27" ht="24" customHeight="1" x14ac:dyDescent="0.15">
      <c r="B39" s="170"/>
      <c r="C39" s="776"/>
      <c r="D39" s="228"/>
      <c r="E39" s="223"/>
      <c r="F39" s="221" t="s">
        <v>233</v>
      </c>
      <c r="G39" s="418">
        <f>+ｱ.燃え殻!$Z$28</f>
        <v>0</v>
      </c>
      <c r="H39" s="418">
        <f>+ｲ.汚泥!$Z$28</f>
        <v>50</v>
      </c>
      <c r="I39" s="418">
        <f>+ｳ.廃油!$Z$28</f>
        <v>0</v>
      </c>
      <c r="J39" s="418">
        <f>+ｴ.廃酸!$Z$28</f>
        <v>0</v>
      </c>
      <c r="K39" s="418">
        <f>+ｵ.廃ｱﾙｶﾘ!$Z$28</f>
        <v>0</v>
      </c>
      <c r="L39" s="418">
        <f>+ｶ.廃ﾌﾟﾗ類!$Z$28</f>
        <v>1</v>
      </c>
      <c r="M39" s="418">
        <f>+ｷ.紙くず!$Z$28</f>
        <v>1</v>
      </c>
      <c r="N39" s="418">
        <f>+ｸ.木くず!$Z$28</f>
        <v>1</v>
      </c>
      <c r="O39" s="418">
        <f>+ｹ.繊維くず!$Z$28</f>
        <v>0</v>
      </c>
      <c r="P39" s="418">
        <f>+ｺ.動植物性残さ!$Z$28</f>
        <v>0</v>
      </c>
      <c r="Q39" s="418">
        <f>+ｻ.動物系固形不要物!$Z$28</f>
        <v>0</v>
      </c>
      <c r="R39" s="418">
        <f>+ｼ.ｺﾞﾑくず!$Z$28</f>
        <v>0</v>
      </c>
      <c r="S39" s="418">
        <f>+ｽ.金属くず!$Z$28</f>
        <v>50</v>
      </c>
      <c r="T39" s="418">
        <f>+ｾ.ｶﾞﾗｽ･ｺﾝｸﾘ･陶磁器くず!$Z$28</f>
        <v>0</v>
      </c>
      <c r="U39" s="418">
        <f>+ｿ.鉱さい!$Z$28</f>
        <v>0</v>
      </c>
      <c r="V39" s="418">
        <f>+ﾀ.がれき類!$Z$28</f>
        <v>7000</v>
      </c>
      <c r="W39" s="418">
        <f>+ﾁ.動物のふん尿!$Z$28</f>
        <v>0</v>
      </c>
      <c r="X39" s="418">
        <f>+ﾂ.動物の死体!$Z$28</f>
        <v>0</v>
      </c>
      <c r="Y39" s="418">
        <f>+ﾃ.ばいじん!$Z$28</f>
        <v>0</v>
      </c>
      <c r="Z39" s="419">
        <f>+ﾄ.混合廃棄物その他!$Z$28</f>
        <v>2</v>
      </c>
      <c r="AA39" s="420">
        <f t="shared" si="4"/>
        <v>7105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50</v>
      </c>
      <c r="I43" s="427">
        <f>+ｳ.廃油!$AK$27</f>
        <v>0</v>
      </c>
      <c r="J43" s="427">
        <f>+ｴ.廃酸!$AK$27</f>
        <v>0</v>
      </c>
      <c r="K43" s="427">
        <f>+ｵ.廃ｱﾙｶﾘ!$AK$27</f>
        <v>0</v>
      </c>
      <c r="L43" s="427">
        <f>+ｶ.廃ﾌﾟﾗ類!$AK$27</f>
        <v>1</v>
      </c>
      <c r="M43" s="427">
        <f>+ｷ.紙くず!$AK$27</f>
        <v>1</v>
      </c>
      <c r="N43" s="427">
        <f>+ｸ.木くず!$AK$27</f>
        <v>1</v>
      </c>
      <c r="O43" s="427">
        <f>+ｹ.繊維くず!$AK$27</f>
        <v>0</v>
      </c>
      <c r="P43" s="427">
        <f>+ｺ.動植物性残さ!$AK$27</f>
        <v>0</v>
      </c>
      <c r="Q43" s="427">
        <f>+ｻ.動物系固形不要物!$AK$27</f>
        <v>0</v>
      </c>
      <c r="R43" s="427">
        <f>+ｼ.ｺﾞﾑくず!$AK$27</f>
        <v>0</v>
      </c>
      <c r="S43" s="427">
        <f>+ｽ.金属くず!$AK$27</f>
        <v>50</v>
      </c>
      <c r="T43" s="427">
        <f>+ｾ.ｶﾞﾗｽ･ｺﾝｸﾘ･陶磁器くず!$AK$27</f>
        <v>0</v>
      </c>
      <c r="U43" s="427">
        <f>+ｿ.鉱さい!$AK$27</f>
        <v>0</v>
      </c>
      <c r="V43" s="427">
        <f>+ﾀ.がれき類!$AK$27</f>
        <v>7000</v>
      </c>
      <c r="W43" s="427">
        <f>+ﾁ.動物のふん尿!$AK$27</f>
        <v>0</v>
      </c>
      <c r="X43" s="427">
        <f>+ﾂ.動物の死体!$AK$27</f>
        <v>0</v>
      </c>
      <c r="Y43" s="427">
        <f>+ﾃ.ばいじん!$AK$27</f>
        <v>0</v>
      </c>
      <c r="Z43" s="428">
        <f>+ﾄ.混合廃棄物その他!$AK$27</f>
        <v>2</v>
      </c>
      <c r="AA43" s="429">
        <f t="shared" si="4"/>
        <v>7105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50</v>
      </c>
      <c r="I45" s="433">
        <f>+ｳ.廃油!$AR$24</f>
        <v>0</v>
      </c>
      <c r="J45" s="433">
        <f>+ｴ.廃酸!$AR$24</f>
        <v>0</v>
      </c>
      <c r="K45" s="433">
        <f>+ｵ.廃ｱﾙｶﾘ!$AR$24</f>
        <v>0</v>
      </c>
      <c r="L45" s="433">
        <f>+ｶ.廃ﾌﾟﾗ類!$AR$24</f>
        <v>1</v>
      </c>
      <c r="M45" s="433">
        <f>+ｷ.紙くず!$AR$24</f>
        <v>1</v>
      </c>
      <c r="N45" s="433">
        <f>+ｸ.木くず!$AR$24</f>
        <v>1</v>
      </c>
      <c r="O45" s="433">
        <f>+ｹ.繊維くず!$AR$24</f>
        <v>0</v>
      </c>
      <c r="P45" s="433">
        <f>+ｺ.動植物性残さ!$AR$24</f>
        <v>0</v>
      </c>
      <c r="Q45" s="433">
        <f>+ｻ.動物系固形不要物!$AR$24</f>
        <v>0</v>
      </c>
      <c r="R45" s="433">
        <f>+ｼ.ｺﾞﾑくず!$AR$24</f>
        <v>0</v>
      </c>
      <c r="S45" s="433">
        <f>+ｽ.金属くず!$AR$24</f>
        <v>50</v>
      </c>
      <c r="T45" s="433">
        <f>+ｾ.ｶﾞﾗｽ･ｺﾝｸﾘ･陶磁器くず!$AR$24</f>
        <v>0</v>
      </c>
      <c r="U45" s="433">
        <f>+ｿ.鉱さい!$AR$24</f>
        <v>0</v>
      </c>
      <c r="V45" s="433">
        <f>+ﾀ.がれき類!$AR$24</f>
        <v>7000</v>
      </c>
      <c r="W45" s="433">
        <f>+ﾁ.動物のふん尿!$AR$24</f>
        <v>0</v>
      </c>
      <c r="X45" s="433">
        <f>+ﾂ.動物の死体!$AR$24</f>
        <v>0</v>
      </c>
      <c r="Y45" s="433">
        <f>+ﾃ.ばいじん!$AR$24</f>
        <v>0</v>
      </c>
      <c r="Z45" s="434">
        <f>+ﾄ.混合廃棄物その他!$AR$24</f>
        <v>2</v>
      </c>
      <c r="AA45" s="435">
        <f t="shared" si="4"/>
        <v>7105</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4431.2</v>
      </c>
      <c r="I55" s="480">
        <f t="shared" si="10"/>
        <v>0</v>
      </c>
      <c r="J55" s="480">
        <f t="shared" si="10"/>
        <v>0</v>
      </c>
      <c r="K55" s="480">
        <f t="shared" si="10"/>
        <v>0</v>
      </c>
      <c r="L55" s="480">
        <f t="shared" si="10"/>
        <v>2</v>
      </c>
      <c r="M55" s="480">
        <f t="shared" si="10"/>
        <v>1</v>
      </c>
      <c r="N55" s="480">
        <f t="shared" si="10"/>
        <v>3.8</v>
      </c>
      <c r="O55" s="480">
        <f t="shared" si="10"/>
        <v>0</v>
      </c>
      <c r="P55" s="480">
        <f t="shared" si="10"/>
        <v>0</v>
      </c>
      <c r="Q55" s="480">
        <f t="shared" si="10"/>
        <v>0</v>
      </c>
      <c r="R55" s="480">
        <f t="shared" si="10"/>
        <v>0</v>
      </c>
      <c r="S55" s="480">
        <f t="shared" si="10"/>
        <v>104.1</v>
      </c>
      <c r="T55" s="480">
        <f t="shared" si="10"/>
        <v>0</v>
      </c>
      <c r="U55" s="480">
        <f t="shared" si="10"/>
        <v>0</v>
      </c>
      <c r="V55" s="480">
        <f t="shared" si="10"/>
        <v>12630.8</v>
      </c>
      <c r="W55" s="480">
        <f t="shared" si="10"/>
        <v>0</v>
      </c>
      <c r="X55" s="480">
        <f t="shared" si="10"/>
        <v>0</v>
      </c>
      <c r="Y55" s="480">
        <f t="shared" si="10"/>
        <v>0</v>
      </c>
      <c r="Z55" s="480">
        <f t="shared" si="10"/>
        <v>2.6</v>
      </c>
      <c r="AA55" s="481">
        <f>+AA9+AA19+AA20</f>
        <v>17175.5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5月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横浜市泉区岡津町1573番地</v>
      </c>
      <c r="M16" s="851"/>
      <c r="N16" s="851"/>
      <c r="O16" s="851"/>
      <c r="P16" s="851"/>
      <c r="Q16" s="851"/>
      <c r="R16" s="851"/>
      <c r="S16" s="851"/>
      <c r="T16" s="851"/>
      <c r="U16" s="282"/>
    </row>
    <row r="17" spans="1:21" ht="26.25" customHeight="1" x14ac:dyDescent="0.15">
      <c r="C17" s="86"/>
      <c r="I17" s="25"/>
      <c r="J17" s="25" t="s">
        <v>7</v>
      </c>
      <c r="K17" s="25"/>
      <c r="L17" s="851" t="str">
        <f>+表紙!L41</f>
        <v>石田建設株式会社
代表取締役　石田　典明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045-811-4721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石田建設株式会社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2625</v>
      </c>
      <c r="Q25" s="823"/>
      <c r="R25" s="823"/>
      <c r="S25" s="823"/>
      <c r="T25" s="823"/>
      <c r="U25" s="824"/>
    </row>
    <row r="26" spans="1:21" ht="26.25" customHeight="1" x14ac:dyDescent="0.15">
      <c r="C26" s="570" t="s">
        <v>11</v>
      </c>
      <c r="D26" s="571"/>
      <c r="E26" s="572"/>
      <c r="F26" s="838" t="str">
        <f>+表紙!F50</f>
        <v>横浜市泉区岡津町1573番地</v>
      </c>
      <c r="G26" s="839"/>
      <c r="H26" s="839"/>
      <c r="I26" s="839"/>
      <c r="J26" s="839"/>
      <c r="K26" s="839"/>
      <c r="L26" s="839"/>
      <c r="M26" s="839"/>
      <c r="N26" s="341" t="s">
        <v>172</v>
      </c>
      <c r="O26"/>
      <c r="P26"/>
      <c r="Q26" s="833" t="str">
        <f>IF(+表紙!Q50="","",+表紙!Q50)</f>
        <v>045-811-4721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土木工事業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1244</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17</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10070.500000000002</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分別を徹底し混合廃棄物の削減</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7105</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弊社は、公共工事95％の土木工事業者なので横浜市発注の設計書に基づき　リサイクル法の届出通りに処分します。その他の産業廃棄物は、各作業所毎に於いて、産廃業者と委託契約を交わし、分別コンテナーを設置し、その業者に運搬処分を依頼し、マニフェスト伝票で管理しています。</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主要産業廃棄物は、適切に再生工場にてリサイクルしている。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特になし（仕事の受注により数量は、変わります。）</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特になし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特になし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特になし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特になし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横浜市より受注した工事で指定処分場が、南本牧ふ頭廃棄物最終処分場の場合は、自社ダンプトラックで運搬し、埋立材としている。</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横浜市より受注した工事で指定処分場が、南本牧ふ頭廃棄物最終処分場の場合は、自社ダンプトラックで運搬し、埋立材として廃棄する。</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10070.500000000002</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10070.500000000002</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特になし（仕事の受注により数量は、変わります。）</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7105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7105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横浜市指定のリサイクル工場に搬出する。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2024-05-21T00:32:57Z</dcterms:created>
  <dcterms:modified xsi:type="dcterms:W3CDTF">2024-09-05T05:41:54Z</dcterms:modified>
</cp:coreProperties>
</file>