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9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26" i="94" l="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<sst xmlns="http://schemas.openxmlformats.org/spreadsheetml/2006/main" count="3166" uniqueCount="454">
  <si>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</si>
  <si>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</si>
  <si>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</si>
  <si>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</si>
  <si>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</si>
  <si>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</si>
  <si>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</si>
  <si>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</si>
  <si>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</si>
  <si>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</si>
  <si>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</si>
  <si>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</si>
  <si>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</si>
  <si>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</si>
  <si>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</si>
  <si>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</si>
  <si>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</si>
  <si>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</si>
  <si>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</si>
  <si>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</si>
  <si>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</si>
  <si>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</si>
  <si>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</si>
  <si>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</si>
  <si>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</si>
  <si>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</si>
  <si>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</si>
  <si>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</si>
  <si>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</si>
  <si>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</si>
  <si>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</si>
  <si>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</si>
  <si>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</si>
  <si>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</si>
  <si>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</si>
  <si>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</si>
  <si>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</si>
  <si>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</si>
  <si>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</si>
  <si>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</si>
  <si>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</si>
  <si>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</si>
  <si>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</si>
  <si>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</si>
  <si>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</si>
  <si>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</si>
  <si>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</si>
  <si>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</si>
  <si>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</si>
  <si>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</si>
  <si>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</si>
  <si>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</si>
  <si>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</si>
  <si>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</si>
  <si>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</si>
  <si>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</si>
  <si>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</si>
  <si>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</si>
  <si>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</si>
  <si>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</si>
  <si>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</si>
  <si>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</si>
  <si>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</si>
  <si>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</si>
  <si>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</si>
  <si>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</si>
  <si>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</si>
  <si>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</si>
  <si>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</si>
  <si>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</si>
  <si>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</si>
  <si>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</si>
  <si>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</si>
  <si>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</si>
  <si>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</si>
  <si>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</si>
  <si>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</si>
  <si>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</si>
  <si>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</si>
  <si>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</si>
  <si>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</si>
  <si>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</si>
  <si>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</si>
  <si>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</si>
  <si>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</si>
  <si>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</si>
  <si>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</si>
  <si>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</si>
  <si>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</si>
  <si>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</si>
  <si>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</si>
  <si>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</si>
  <si>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</si>
  <si>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</si>
  <si>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</si>
  <si>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</si>
  <si>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</si>
  <si>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</si>
  <si>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</si>
  <si>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</si>
  <si>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</si>
  <si>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</si>
  <si>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</si>
  <si>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</si>
  <si>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</si>
  <si>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</si>
  <si>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</si>
  <si>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</si>
  <si>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</si>
  <si>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</si>
  <si>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</si>
  <si>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</si>
  <si>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</si>
  <si>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</si>
  <si>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</si>
  <si>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</si>
  <si>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</si>
  <si>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</si>
  <si>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</si>
  <si>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</si>
  <si>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</si>
  <si>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</si>
  <si>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</si>
  <si>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</si>
  <si>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</si>
  <si>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</si>
  <si>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</si>
  <si>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</si>
  <si>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</si>
  <si>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</si>
  <si>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</si>
  <si>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</si>
  <si>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</si>
  <si>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</si>
  <si>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</si>
  <si>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</si>
  <si>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</si>
  <si>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</si>
  <si>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</si>
  <si>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</si>
  <si>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</si>
  <si>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</si>
  <si>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</si>
  <si>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</si>
  <si>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</si>
  <si>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</si>
  <si>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</si>
  <si>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</si>
  <si>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</si>
  <si>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</si>
  <si>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</si>
  <si>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</si>
  <si>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</si>
  <si>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</si>
  <si>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</si>
  <si>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</si>
  <si>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</si>
  <si>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</si>
  <si>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</si>
  <si>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</si>
  <si>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</si>
  <si>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</si>
  <si>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</si>
  <si>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</si>
  <si>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</si>
  <si>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</si>
  <si>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</si>
  <si>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</si>
  <si>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</si>
  <si>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</si>
  <si>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</si>
  <si>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</si>
  <si>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</si>
  <si>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</si>
  <si>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</si>
  <si>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</si>
  <si>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</si>
  <si>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</si>
  <si>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</si>
  <si>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</si>
  <si>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</si>
  <si>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</si>
  <si>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</si>
  <si>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</si>
  <si>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</si>
  <si>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</si>
  <si>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</si>
  <si>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</si>
  <si>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</si>
  <si>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</si>
  <si>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</si>
  <si>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</si>
  <si>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</si>
  <si>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</si>
  <si>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</si>
  <si>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</si>
  <si>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</si>
  <si>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</si>
  <si>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</si>
  <si>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</si>
  <si>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</si>
  <si>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</si>
  <si>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</si>
  <si>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</si>
  <si>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</si>
  <si>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</si>
  <si>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</si>
  <si>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</si>
  <si>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</si>
  <si>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</si>
  <si>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</si>
  <si>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</si>
  <si>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</si>
  <si>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</si>
  <si>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</si>
  <si>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</si>
  <si>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</si>
  <si>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</si>
  <si>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</si>
  <si>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</si>
  <si>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</si>
  <si>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</si>
  <si>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</si>
  <si>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</si>
  <si>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</si>
  <si>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</si>
  <si>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</si>
  <si>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</si>
  <si>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</si>
  <si>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</si>
  <si>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</si>
  <si>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</si>
  <si>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</si>
  <si>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</si>
  <si>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</si>
  <si>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</si>
  <si>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</si>
  <si>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</si>
  <si>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</si>
  <si>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</si>
  <si>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</si>
  <si>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</si>
  <si>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</si>
  <si>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</si>
  <si>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</si>
  <si>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</si>
  <si>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</si>
  <si>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</si>
  <si>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</si>
  <si>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</si>
  <si>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</si>
  <si>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</si>
  <si>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</si>
  <si>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</si>
  <si>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</si>
  <si>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</si>
  <si>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</si>
  <si>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</si>
  <si>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</si>
  <si>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</si>
  <si>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</si>
  <si>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</si>
  <si>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</si>
  <si>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</si>
  <si>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</si>
  <si>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</si>
  <si>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</si>
  <si>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</si>
  <si>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</si>
  <si>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</si>
  <si>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</si>
  <si>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</si>
  <si>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</si>
  <si>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</si>
  <si>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</si>
  <si>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</si>
  <si>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</si>
  <si>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</si>
  <si>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</si>
  <si>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</si>
  <si>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</si>
  <si>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</si>
  <si>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</si>
  <si>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</si>
  <si>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</si>
  <si>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</si>
  <si>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</si>
  <si>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</si>
  <si>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</si>
  <si>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</si>
  <si>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</si>
  <si>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</si>
  <si>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</si>
  <si>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</si>
  <si>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</si>
  <si>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</si>
  <si>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</si>
  <si>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</si>
  <si>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</si>
  <si>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</si>
  <si>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</si>
  <si>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</si>
  <si>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</si>
  <si>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</si>
  <si>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</si>
  <si>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</si>
  <si>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</si>
  <si>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</si>
  <si>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</si>
  <si>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</si>
  <si>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</si>
  <si>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</si>
  <si>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</si>
  <si>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</si>
  <si>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</si>
  <si>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</si>
  <si>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</si>
  <si>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</si>
  <si>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</si>
  <si>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</si>
  <si>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</si>
  <si>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</si>
  <si>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</si>
  <si>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</si>
  <si>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</si>
  <si>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</si>
  <si>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</si>
  <si>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</si>
  <si>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</si>
  <si>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</si>
  <si>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</si>
  <si>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</si>
  <si>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</si>
  <si>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</si>
  <si>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</si>
  <si>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</si>
  <si>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</si>
  <si>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</si>
  <si>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</si>
  <si>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</si>
  <si>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</si>
  <si>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</si>
  <si>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</si>
  <si>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</si>
  <si>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</si>
  <si>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</si>
  <si>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</si>
  <si>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</si>
  <si>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</si>
  <si>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</si>
  <si>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</si>
  <si>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</si>
  <si>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</si>
  <si>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</si>
  <si>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</si>
  <si>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</si>
  <si>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</si>
  <si>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</si>
  <si>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</si>
  <si>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</si>
  <si>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</si>
  <si>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</si>
  <si>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</si>
  <si>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</si>
  <si>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</si>
  <si>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</si>
  <si>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</si>
  <si>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</si>
  <si>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</si>
  <si>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</si>
  <si>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</si>
  <si>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</si>
  <si>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</si>
  <si>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</si>
  <si>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</si>
  <si>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</si>
  <si>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</si>
  <si>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</si>
  <si>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</si>
  <si>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</si>
  <si>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</si>
  <si>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</si>
  <si>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</si>
  <si>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</si>
  <si>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</si>
  <si>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</si>
  <si>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</si>
  <si>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</si>
  <si>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</si>
  <si>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</si>
  <si>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</si>
  <si>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</si>
  <si>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</si>
  <si>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</si>
  <si>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</si>
  <si>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</si>
  <si>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</si>
  <si>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</si>
  <si>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</si>
  <si>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</si>
  <si>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</si>
  <si>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</si>
  <si>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</si>
  <si>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</si>
  <si>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</si>
  <si>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</si>
  <si>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</si>
  <si>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</si>
  <si>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</si>
  <si>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</si>
  <si>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</si>
  <si>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</si>
  <si>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</si>
  <si>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</si>
  <si>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</si>
  <si>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</si>
  <si>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</si>
  <si>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</si>
  <si>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</si>
  <si>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</si>
  <si>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</si>
  <si>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</si>
  <si>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</si>
  <si>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</si>
  <si>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</si>
  <si>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</si>
  <si>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</si>
  <si>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</si>
  <si>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</si>
  <si>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</si>
  <si>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</si>
  <si>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</si>
  <si>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</si>
  <si>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</si>
  <si>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</si>
  <si>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</si>
  <si>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</si>
  <si>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</si>
  <si>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</si>
  <si>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</si>
  <si>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</si>
  <si>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</si>
  <si>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</si>
  <si>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</si>
  <si>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</si>
  <si>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横浜市神奈川区青木町7-16</t>
  </si>
  <si>
    <t>株式会社　三木組　　代表取締役　三木康郎</t>
  </si>
  <si>
    <t>株式会社　三木組</t>
  </si>
  <si>
    <t>045-453-0041</t>
  </si>
  <si>
    <t>横浜市長</t>
  </si>
  <si>
    <t>総合建設業</t>
  </si>
  <si>
    <t>令和   6年   6月  24日</t>
    <phoneticPr fontId="3"/>
  </si>
  <si>
    <t>「汚泥」　脱水→再資源化　　　　　　　　　　　　         「紙くず・木くず」　破砕・圧縮→燃料化・再資源化　　　　　　　　　　　　　　　　　　　　　　　　　　　　　　　　　「廃プラスチック類」　破砕・圧縮→再資源化　　　 　  「金属くず」　選別・溶解→再資源化　　　　　　　　　　　　　　　　　　　　　　　　　　　　　　　　　　　　　　　　　　　　　　　　　　　硝子・コンクリート・陶磁器くず」　破砕→再資源化  　「がれき類」　破砕→再資源化　　　　　　　　　　　　　　　　　　　　　　　　　　　　　　　　　　　　　　　　　　　　　　　　　　　　　　　　　　　　　　　　　　「混合廃棄物」　破砕・選別→再資源化・埋立</t>
    <rPh sb="1" eb="3">
      <t>オデイ</t>
    </rPh>
    <rPh sb="5" eb="7">
      <t>ダッスイ</t>
    </rPh>
    <rPh sb="8" eb="12">
      <t>サイシゲンカ</t>
    </rPh>
    <rPh sb="34" eb="35">
      <t>カミ</t>
    </rPh>
    <rPh sb="38" eb="39">
      <t>キ</t>
    </rPh>
    <rPh sb="43" eb="45">
      <t>ハサイ</t>
    </rPh>
    <rPh sb="46" eb="48">
      <t>アッシュク</t>
    </rPh>
    <rPh sb="49" eb="52">
      <t>ネンリョウカ</t>
    </rPh>
    <rPh sb="53" eb="57">
      <t>サイシゲンカ</t>
    </rPh>
    <rPh sb="91" eb="92">
      <t>ハイ</t>
    </rPh>
    <rPh sb="98" eb="99">
      <t>ルイ</t>
    </rPh>
    <rPh sb="101" eb="103">
      <t>ハサイ</t>
    </rPh>
    <rPh sb="104" eb="106">
      <t>アッシュク</t>
    </rPh>
    <rPh sb="107" eb="111">
      <t>サイシゲンカ</t>
    </rPh>
    <rPh sb="119" eb="121">
      <t>キンゾク</t>
    </rPh>
    <rPh sb="125" eb="127">
      <t>センベツ</t>
    </rPh>
    <rPh sb="128" eb="130">
      <t>ヨウカイ</t>
    </rPh>
    <rPh sb="131" eb="135">
      <t>サイシゲンカ</t>
    </rPh>
    <rPh sb="186" eb="188">
      <t>ガラス</t>
    </rPh>
    <rPh sb="196" eb="199">
      <t>トウジキ</t>
    </rPh>
    <rPh sb="203" eb="205">
      <t>ハサイ</t>
    </rPh>
    <rPh sb="206" eb="210">
      <t>サイシゲンカ</t>
    </rPh>
    <rPh sb="217" eb="218">
      <t>ルイ</t>
    </rPh>
    <rPh sb="220" eb="222">
      <t>ハサイ</t>
    </rPh>
    <rPh sb="223" eb="227">
      <t>サイシゲンカ</t>
    </rPh>
    <rPh sb="294" eb="296">
      <t>コンゴウ</t>
    </rPh>
    <rPh sb="296" eb="299">
      <t>ハイキブツ</t>
    </rPh>
    <rPh sb="301" eb="303">
      <t>ハサイ</t>
    </rPh>
    <rPh sb="304" eb="306">
      <t>センベツ</t>
    </rPh>
    <rPh sb="307" eb="311">
      <t>サイシゲンカ</t>
    </rPh>
    <rPh sb="312" eb="314">
      <t>ウメタテ</t>
    </rPh>
    <phoneticPr fontId="3"/>
  </si>
  <si>
    <t>施工部門部門長→施工部門担当次課長→施工部門作業所長（マニフェスト管理者任命）→委託契約収集運搬会社・処分会社　　　　　　　　　　　　　　　　　　　　　　　　　　　　　　　　　　　　　　　　　　　　　　　　　　　　　　　　　　　　　　　　　　　　　　　　　　　　　　　　　　　　</t>
    <rPh sb="0" eb="4">
      <t>セコウブモン</t>
    </rPh>
    <rPh sb="4" eb="7">
      <t>ブモンチョウ</t>
    </rPh>
    <rPh sb="8" eb="12">
      <t>セコウブモン</t>
    </rPh>
    <rPh sb="12" eb="14">
      <t>タントウ</t>
    </rPh>
    <rPh sb="14" eb="17">
      <t>ジカチョウ</t>
    </rPh>
    <rPh sb="18" eb="22">
      <t>セコウブモン</t>
    </rPh>
    <rPh sb="22" eb="24">
      <t>サギョウ</t>
    </rPh>
    <rPh sb="24" eb="26">
      <t>ショチョウ</t>
    </rPh>
    <rPh sb="33" eb="36">
      <t>カンリシャ</t>
    </rPh>
    <rPh sb="36" eb="38">
      <t>ニンメイ</t>
    </rPh>
    <rPh sb="40" eb="42">
      <t>イタク</t>
    </rPh>
    <rPh sb="42" eb="44">
      <t>ケイヤク</t>
    </rPh>
    <rPh sb="44" eb="48">
      <t>シュウシュウウンパン</t>
    </rPh>
    <rPh sb="48" eb="50">
      <t>カイシャ</t>
    </rPh>
    <rPh sb="51" eb="53">
      <t>ショブン</t>
    </rPh>
    <rPh sb="53" eb="55">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</si>
</sst>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2" zoomScale="93" zoomScaleNormal="115" zoomScaleSheetLayoutView="93" workbookViewId="0">
      <selection activeCell="Z75" sqref="Z7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451</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2657</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7000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78</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2312.8000000000002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1305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2312.8000000000002</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1305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三木組</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3" zoomScale="80" zoomScaleNormal="8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923.1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500</v>
      </c>
      <c r="P27" s="718"/>
      <c r="Q27" s="718"/>
      <c r="R27" s="718"/>
      <c r="S27" s="49" t="s">
        <v>38</v>
      </c>
      <c r="T27" s="70"/>
      <c r="U27" s="70"/>
      <c r="X27" s="68" t="s">
        <v>39</v>
      </c>
      <c r="Y27" s="71"/>
      <c r="AG27" s="58"/>
      <c r="AH27" s="58"/>
      <c r="AI27" s="58"/>
      <c r="AJ27" s="58"/>
      <c r="AK27" s="668">
        <f>+AG18+O27</f>
        <v>500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923.1</v>
      </c>
      <c r="G29" s="674"/>
      <c r="H29" s="214" t="s">
        <v>198</v>
      </c>
      <c r="L29" s="682"/>
      <c r="O29" s="61"/>
      <c r="P29" s="148"/>
      <c r="Q29" s="56" t="s">
        <v>183</v>
      </c>
      <c r="R29" s="679" t="s">
        <v>33</v>
      </c>
      <c r="S29" s="721"/>
      <c r="T29" s="721"/>
      <c r="U29" s="722"/>
      <c r="V29" s="53"/>
      <c r="W29" s="72"/>
      <c r="X29" s="726" t="s">
        <v>315</v>
      </c>
      <c r="Y29" s="727"/>
      <c r="Z29" s="670">
        <v>500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16.600000000000001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16.600000000000001</v>
      </c>
      <c r="G29" s="674"/>
      <c r="H29" s="214" t="s">
        <v>198</v>
      </c>
      <c r="L29" s="682"/>
      <c r="O29" s="61"/>
      <c r="P29" s="148"/>
      <c r="Q29" s="56" t="s">
        <v>183</v>
      </c>
      <c r="R29" s="679" t="s">
        <v>33</v>
      </c>
      <c r="S29" s="721"/>
      <c r="T29" s="721"/>
      <c r="U29" s="722"/>
      <c r="V29" s="53"/>
      <c r="W29" s="72"/>
      <c r="X29" s="726" t="s">
        <v>315</v>
      </c>
      <c r="Y29" s="727"/>
      <c r="Z29" s="670">
        <v>15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19.7</v>
      </c>
      <c r="G29" s="674"/>
      <c r="H29" s="214" t="s">
        <v>198</v>
      </c>
      <c r="L29" s="682"/>
      <c r="O29" s="61"/>
      <c r="P29" s="148"/>
      <c r="Q29" s="56" t="s">
        <v>183</v>
      </c>
      <c r="R29" s="679" t="s">
        <v>33</v>
      </c>
      <c r="S29" s="721"/>
      <c r="T29" s="721"/>
      <c r="U29" s="722"/>
      <c r="V29" s="53"/>
      <c r="W29" s="72"/>
      <c r="X29" s="726" t="s">
        <v>315</v>
      </c>
      <c r="Y29" s="727"/>
      <c r="Z29" s="670">
        <v>15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31.9</v>
      </c>
      <c r="G29" s="674"/>
      <c r="H29" s="214" t="s">
        <v>198</v>
      </c>
      <c r="L29" s="682"/>
      <c r="O29" s="61"/>
      <c r="P29" s="148"/>
      <c r="Q29" s="56" t="s">
        <v>183</v>
      </c>
      <c r="R29" s="679" t="s">
        <v>33</v>
      </c>
      <c r="S29" s="721"/>
      <c r="T29" s="721"/>
      <c r="U29" s="722"/>
      <c r="V29" s="53"/>
      <c r="W29" s="72"/>
      <c r="X29" s="726" t="s">
        <v>315</v>
      </c>
      <c r="Y29" s="727"/>
      <c r="Z29" s="670">
        <v>20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28.7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v>
      </c>
      <c r="P27" s="718"/>
      <c r="Q27" s="718"/>
      <c r="R27" s="718"/>
      <c r="S27" s="49" t="s">
        <v>38</v>
      </c>
      <c r="T27" s="70"/>
      <c r="U27" s="70"/>
      <c r="X27" s="68" t="s">
        <v>39</v>
      </c>
      <c r="Y27" s="71"/>
      <c r="AG27" s="58"/>
      <c r="AH27" s="58"/>
      <c r="AI27" s="58"/>
      <c r="AJ27" s="58"/>
      <c r="AK27" s="668">
        <f>+AG18+O27</f>
        <v>25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28.7</v>
      </c>
      <c r="G29" s="674"/>
      <c r="H29" s="214" t="s">
        <v>198</v>
      </c>
      <c r="L29" s="682"/>
      <c r="O29" s="61"/>
      <c r="P29" s="148"/>
      <c r="Q29" s="56" t="s">
        <v>183</v>
      </c>
      <c r="R29" s="679" t="s">
        <v>33</v>
      </c>
      <c r="S29" s="721"/>
      <c r="T29" s="721"/>
      <c r="U29" s="722"/>
      <c r="V29" s="53"/>
      <c r="W29" s="72"/>
      <c r="X29" s="726" t="s">
        <v>315</v>
      </c>
      <c r="Y29" s="727"/>
      <c r="Z29" s="670">
        <v>25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36.6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v>
      </c>
      <c r="P27" s="718"/>
      <c r="Q27" s="718"/>
      <c r="R27" s="718"/>
      <c r="S27" s="49" t="s">
        <v>38</v>
      </c>
      <c r="T27" s="70"/>
      <c r="U27" s="70"/>
      <c r="X27" s="68" t="s">
        <v>39</v>
      </c>
      <c r="Y27" s="71"/>
      <c r="AG27" s="58"/>
      <c r="AH27" s="58"/>
      <c r="AI27" s="58"/>
      <c r="AJ27" s="58"/>
      <c r="AK27" s="668">
        <f>+AG18+O27</f>
        <v>30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36.6</v>
      </c>
      <c r="G29" s="674"/>
      <c r="H29" s="214" t="s">
        <v>198</v>
      </c>
      <c r="L29" s="682"/>
      <c r="O29" s="61"/>
      <c r="P29" s="148"/>
      <c r="Q29" s="56" t="s">
        <v>183</v>
      </c>
      <c r="R29" s="679" t="s">
        <v>33</v>
      </c>
      <c r="S29" s="721"/>
      <c r="T29" s="721"/>
      <c r="U29" s="722"/>
      <c r="V29" s="53"/>
      <c r="W29" s="72"/>
      <c r="X29" s="726" t="s">
        <v>315</v>
      </c>
      <c r="Y29" s="727"/>
      <c r="Z29" s="670">
        <v>30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1113.7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600</v>
      </c>
      <c r="P27" s="718"/>
      <c r="Q27" s="718"/>
      <c r="R27" s="718"/>
      <c r="S27" s="49" t="s">
        <v>38</v>
      </c>
      <c r="T27" s="70"/>
      <c r="U27" s="70"/>
      <c r="X27" s="68" t="s">
        <v>39</v>
      </c>
      <c r="Y27" s="71"/>
      <c r="AG27" s="58"/>
      <c r="AH27" s="58"/>
      <c r="AI27" s="58"/>
      <c r="AJ27" s="58"/>
      <c r="AK27" s="668">
        <f>+AG18+O27</f>
        <v>600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1113.7</v>
      </c>
      <c r="G29" s="674"/>
      <c r="H29" s="214" t="s">
        <v>198</v>
      </c>
      <c r="L29" s="682"/>
      <c r="O29" s="61"/>
      <c r="P29" s="148"/>
      <c r="Q29" s="56" t="s">
        <v>183</v>
      </c>
      <c r="R29" s="679" t="s">
        <v>33</v>
      </c>
      <c r="S29" s="721"/>
      <c r="T29" s="721"/>
      <c r="U29" s="722"/>
      <c r="V29" s="53"/>
      <c r="W29" s="72"/>
      <c r="X29" s="726" t="s">
        <v>315</v>
      </c>
      <c r="Y29" s="727"/>
      <c r="Z29" s="670">
        <v>600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3"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三木組</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142.5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142.5</v>
      </c>
      <c r="G29" s="674"/>
      <c r="H29" s="214" t="s">
        <v>198</v>
      </c>
      <c r="L29" s="682"/>
      <c r="O29" s="61"/>
      <c r="P29" s="148"/>
      <c r="Q29" s="56" t="s">
        <v>183</v>
      </c>
      <c r="R29" s="679" t="s">
        <v>33</v>
      </c>
      <c r="S29" s="721"/>
      <c r="T29" s="721"/>
      <c r="U29" s="722"/>
      <c r="V29" s="53"/>
      <c r="W29" s="72"/>
      <c r="X29" s="726" t="s">
        <v>315</v>
      </c>
      <c r="Y29" s="727"/>
      <c r="Z29" s="670">
        <v>100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election activeCell="Z30" sqref="Z30:AD30"/>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三木組</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923.1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16.600000000000001</v>
      </c>
      <c r="M9" s="377">
        <f>IF(OR(ｷ.紙くず!F24&gt;0,ｷ.紙くず!F24&lt;0),ｷ.紙くず!F24,IF(M$19&gt;0,"0",0))</f>
        <v>19.7</v>
      </c>
      <c r="N9" s="377">
        <f>IF(OR(ｸ.木くず!F24&gt;0,ｸ.木くず!F24&lt;0),ｸ.木くず!F24,IF(N$19&gt;0,"0",0))</f>
        <v>31.9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28.7</v>
      </c>
      <c r="T9" s="377">
        <f>IF(OR(ｾ.ｶﾞﾗｽ･ｺﾝｸﾘ･陶磁器くず!F24&gt;0,ｾ.ｶﾞﾗｽ･ｺﾝｸﾘ･陶磁器くず!F24&lt;0),ｾ.ｶﾞﾗｽ･ｺﾝｸﾘ･陶磁器くず!F24,IF(T$19&gt;0,"0",0))</f>
        <v>36.6</v>
      </c>
      <c r="U9" s="377">
        <f>IF(OR(ｿ.鉱さい!F24&gt;0,ｿ.鉱さい!F24&lt;0),ｿ.鉱さい!F24,IF(U$19&gt;0,"0",0))</f>
        <v>0</v>
      </c>
      <c r="V9" s="377">
        <f>IF(OR(ﾀ.がれき類!F24&gt;0,ﾀ.がれき類!F24&lt;0),ﾀ.がれき類!F24,IF(V$19&gt;0,"0",0))</f>
        <v>1113.7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142.5</v>
      </c>
      <c r="AA9" s="379">
        <f>IF(SUM(G9:Z9)&gt;0,SUM(G9:Z9),IF(AA$19&gt;0,"0",0))</f>
        <v>2312.8000000000002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923.1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16.600000000000001</v>
      </c>
      <c r="M14" s="383">
        <f>IF(OR(ｷ.紙くず!F29&gt;0,ｷ.紙くず!F29&lt;0),ｷ.紙くず!F29,IF(M$19&gt;0,"0",0))</f>
        <v>19.7</v>
      </c>
      <c r="N14" s="383">
        <f>IF(OR(ｸ.木くず!F29&gt;0,ｸ.木くず!F29&lt;0),ｸ.木くず!F29,IF(N$19&gt;0,"0",0))</f>
        <v>31.9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28.7</v>
      </c>
      <c r="T14" s="383">
        <f>IF(OR(ｾ.ｶﾞﾗｽ･ｺﾝｸﾘ･陶磁器くず!F29&gt;0,ｾ.ｶﾞﾗｽ･ｺﾝｸﾘ･陶磁器くず!F29&lt;0),ｾ.ｶﾞﾗｽ･ｺﾝｸﾘ･陶磁器くず!F29,IF(T$19&gt;0,"0",0))</f>
        <v>36.6</v>
      </c>
      <c r="U14" s="383">
        <f>IF(OR(ｿ.鉱さい!F29&gt;0,ｿ.鉱さい!F29&lt;0),ｿ.鉱さい!F29,IF(U$19&gt;0,"0",0))</f>
        <v>0</v>
      </c>
      <c r="V14" s="383">
        <f>IF(OR(ﾀ.がれき類!F29&gt;0,ﾀ.がれき類!F29&lt;0),ﾀ.がれき類!F29,IF(V$19&gt;0,"0",0))</f>
        <v>1113.7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142.5</v>
      </c>
      <c r="AA14" s="385">
        <f t="shared" si="0"/>
        <v>2312.8000000000002</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500</v>
      </c>
      <c r="I19" s="389">
        <f t="shared" si="1"/>
        <v>0</v>
      </c>
      <c r="J19" s="389">
        <f t="shared" si="1"/>
        <v>0</v>
      </c>
      <c r="K19" s="389">
        <f t="shared" si="1"/>
        <v>0</v>
      </c>
      <c r="L19" s="389">
        <f t="shared" si="1"/>
        <v>15</v>
      </c>
      <c r="M19" s="389">
        <f t="shared" si="1"/>
        <v>15</v>
      </c>
      <c r="N19" s="389">
        <f t="shared" si="1"/>
        <v>20</v>
      </c>
      <c r="O19" s="389">
        <f t="shared" si="1"/>
        <v>0</v>
      </c>
      <c r="P19" s="389">
        <f t="shared" si="1"/>
        <v>0</v>
      </c>
      <c r="Q19" s="389">
        <f t="shared" si="1"/>
        <v>0</v>
      </c>
      <c r="R19" s="389">
        <f t="shared" si="1"/>
        <v>0</v>
      </c>
      <c r="S19" s="389">
        <f t="shared" si="1"/>
        <v>25</v>
      </c>
      <c r="T19" s="389">
        <f t="shared" si="1"/>
        <v>30</v>
      </c>
      <c r="U19" s="389">
        <f t="shared" si="1"/>
        <v>0</v>
      </c>
      <c r="V19" s="389">
        <f t="shared" si="1"/>
        <v>600</v>
      </c>
      <c r="W19" s="389">
        <f t="shared" si="1"/>
        <v>0</v>
      </c>
      <c r="X19" s="389">
        <f t="shared" si="1"/>
        <v>0</v>
      </c>
      <c r="Y19" s="389">
        <f t="shared" si="1"/>
        <v>0</v>
      </c>
      <c r="Z19" s="390">
        <f t="shared" si="1"/>
        <v>100</v>
      </c>
      <c r="AA19" s="391">
        <f t="shared" ref="AA19:AA25" si="2">SUM(G19:Z19)</f>
        <v>1305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500</v>
      </c>
      <c r="I37" s="424">
        <f t="shared" si="8"/>
        <v>0</v>
      </c>
      <c r="J37" s="424">
        <f t="shared" si="8"/>
        <v>0</v>
      </c>
      <c r="K37" s="424">
        <f t="shared" si="8"/>
        <v>0</v>
      </c>
      <c r="L37" s="424">
        <f t="shared" si="8"/>
        <v>15</v>
      </c>
      <c r="M37" s="424">
        <f t="shared" si="8"/>
        <v>15</v>
      </c>
      <c r="N37" s="424">
        <f t="shared" si="8"/>
        <v>20</v>
      </c>
      <c r="O37" s="424">
        <f t="shared" si="8"/>
        <v>0</v>
      </c>
      <c r="P37" s="424">
        <f t="shared" si="8"/>
        <v>0</v>
      </c>
      <c r="Q37" s="424">
        <f t="shared" si="8"/>
        <v>0</v>
      </c>
      <c r="R37" s="424">
        <f t="shared" si="8"/>
        <v>0</v>
      </c>
      <c r="S37" s="424">
        <f t="shared" si="8"/>
        <v>25</v>
      </c>
      <c r="T37" s="424">
        <f t="shared" si="8"/>
        <v>30</v>
      </c>
      <c r="U37" s="424">
        <f t="shared" si="8"/>
        <v>0</v>
      </c>
      <c r="V37" s="424">
        <f t="shared" si="8"/>
        <v>600</v>
      </c>
      <c r="W37" s="424">
        <f t="shared" si="8"/>
        <v>0</v>
      </c>
      <c r="X37" s="424">
        <f t="shared" si="8"/>
        <v>0</v>
      </c>
      <c r="Y37" s="424">
        <f t="shared" si="8"/>
        <v>0</v>
      </c>
      <c r="Z37" s="425">
        <f t="shared" si="8"/>
        <v>100</v>
      </c>
      <c r="AA37" s="426">
        <f t="shared" si="4"/>
        <v>1305</v>
      </c>
    </row>
    <row r="38" spans="2:27" ht="24" customHeight="1" x14ac:dyDescent="0.15">
      <c r="B38" s="170"/>
      <c r="C38" s="809"/>
      <c r="D38" s="227"/>
      <c r="E38" s="225" t="s">
        <v>319</v>
      </c>
      <c r="F38" s="443"/>
      <c r="G38" s="415">
        <f t="shared" ref="G38:Z38" si="9">SUM(G39:G41)</f>
        <v>0</v>
      </c>
      <c r="H38" s="415">
        <f t="shared" si="9"/>
        <v>500</v>
      </c>
      <c r="I38" s="415">
        <f t="shared" si="9"/>
        <v>0</v>
      </c>
      <c r="J38" s="415">
        <f t="shared" si="9"/>
        <v>0</v>
      </c>
      <c r="K38" s="415">
        <f t="shared" si="9"/>
        <v>0</v>
      </c>
      <c r="L38" s="415">
        <f t="shared" si="9"/>
        <v>15</v>
      </c>
      <c r="M38" s="415">
        <f t="shared" si="9"/>
        <v>15</v>
      </c>
      <c r="N38" s="415">
        <f t="shared" si="9"/>
        <v>20</v>
      </c>
      <c r="O38" s="415">
        <f t="shared" si="9"/>
        <v>0</v>
      </c>
      <c r="P38" s="415">
        <f t="shared" si="9"/>
        <v>0</v>
      </c>
      <c r="Q38" s="415">
        <f t="shared" si="9"/>
        <v>0</v>
      </c>
      <c r="R38" s="415">
        <f t="shared" si="9"/>
        <v>0</v>
      </c>
      <c r="S38" s="415">
        <f t="shared" si="9"/>
        <v>25</v>
      </c>
      <c r="T38" s="415">
        <f t="shared" si="9"/>
        <v>30</v>
      </c>
      <c r="U38" s="415">
        <f t="shared" si="9"/>
        <v>0</v>
      </c>
      <c r="V38" s="415">
        <f t="shared" si="9"/>
        <v>600</v>
      </c>
      <c r="W38" s="415">
        <f t="shared" si="9"/>
        <v>0</v>
      </c>
      <c r="X38" s="415">
        <f t="shared" si="9"/>
        <v>0</v>
      </c>
      <c r="Y38" s="415">
        <f t="shared" si="9"/>
        <v>0</v>
      </c>
      <c r="Z38" s="416">
        <f t="shared" si="9"/>
        <v>100</v>
      </c>
      <c r="AA38" s="417">
        <f t="shared" si="4"/>
        <v>1305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500</v>
      </c>
      <c r="I40" s="418">
        <f>+ｳ.廃油!$Z$29</f>
        <v>0</v>
      </c>
      <c r="J40" s="418">
        <f>+ｴ.廃酸!$Z$29</f>
        <v>0</v>
      </c>
      <c r="K40" s="418">
        <f>+ｵ.廃ｱﾙｶﾘ!$Z$29</f>
        <v>0</v>
      </c>
      <c r="L40" s="418">
        <f>+ｶ.廃ﾌﾟﾗ類!$Z$29</f>
        <v>15</v>
      </c>
      <c r="M40" s="418">
        <f>+ｷ.紙くず!$Z$29</f>
        <v>15</v>
      </c>
      <c r="N40" s="418">
        <f>+ｸ.木くず!$Z$29</f>
        <v>20</v>
      </c>
      <c r="O40" s="418">
        <f>+ｹ.繊維くず!$Z$29</f>
        <v>0</v>
      </c>
      <c r="P40" s="418">
        <f>+ｺ.動植物性残さ!$Z$29</f>
        <v>0</v>
      </c>
      <c r="Q40" s="418">
        <f>+ｻ.動物系固形不要物!$Z$29</f>
        <v>0</v>
      </c>
      <c r="R40" s="418">
        <f>+ｼ.ｺﾞﾑくず!$Z$29</f>
        <v>0</v>
      </c>
      <c r="S40" s="418">
        <f>+ｽ.金属くず!$Z$29</f>
        <v>25</v>
      </c>
      <c r="T40" s="418">
        <f>+ｾ.ｶﾞﾗｽ･ｺﾝｸﾘ･陶磁器くず!$Z$29</f>
        <v>30</v>
      </c>
      <c r="U40" s="418">
        <f>+ｿ.鉱さい!$Z$29</f>
        <v>0</v>
      </c>
      <c r="V40" s="418">
        <f>+ﾀ.がれき類!$Z$29</f>
        <v>600</v>
      </c>
      <c r="W40" s="418">
        <f>+ﾁ.動物のふん尿!$Z$29</f>
        <v>0</v>
      </c>
      <c r="X40" s="418">
        <f>+ﾂ.動物の死体!$Z$29</f>
        <v>0</v>
      </c>
      <c r="Y40" s="418">
        <f>+ﾃ.ばいじん!$Z$29</f>
        <v>0</v>
      </c>
      <c r="Z40" s="419">
        <f>+ﾄ.混合廃棄物その他!$Z$29</f>
        <v>100</v>
      </c>
      <c r="AA40" s="420">
        <f t="shared" si="4"/>
        <v>1305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500</v>
      </c>
      <c r="I43" s="427">
        <f>+ｳ.廃油!$AK$27</f>
        <v>0</v>
      </c>
      <c r="J43" s="427">
        <f>+ｴ.廃酸!$AK$27</f>
        <v>0</v>
      </c>
      <c r="K43" s="427">
        <f>+ｵ.廃ｱﾙｶﾘ!$AK$27</f>
        <v>0</v>
      </c>
      <c r="L43" s="427">
        <f>+ｶ.廃ﾌﾟﾗ類!$AK$27</f>
        <v>15</v>
      </c>
      <c r="M43" s="427">
        <f>+ｷ.紙くず!$AK$27</f>
        <v>15</v>
      </c>
      <c r="N43" s="427">
        <f>+ｸ.木くず!$AK$27</f>
        <v>20</v>
      </c>
      <c r="O43" s="427">
        <f>+ｹ.繊維くず!$AK$27</f>
        <v>0</v>
      </c>
      <c r="P43" s="427">
        <f>+ｺ.動植物性残さ!$AK$27</f>
        <v>0</v>
      </c>
      <c r="Q43" s="427">
        <f>+ｻ.動物系固形不要物!$AK$27</f>
        <v>0</v>
      </c>
      <c r="R43" s="427">
        <f>+ｼ.ｺﾞﾑくず!$AK$27</f>
        <v>0</v>
      </c>
      <c r="S43" s="427">
        <f>+ｽ.金属くず!$AK$27</f>
        <v>25</v>
      </c>
      <c r="T43" s="427">
        <f>+ｾ.ｶﾞﾗｽ･ｺﾝｸﾘ･陶磁器くず!$AK$27</f>
        <v>30</v>
      </c>
      <c r="U43" s="427">
        <f>+ｿ.鉱さい!$AK$27</f>
        <v>0</v>
      </c>
      <c r="V43" s="427">
        <f>+ﾀ.がれき類!$AK$27</f>
        <v>600</v>
      </c>
      <c r="W43" s="427">
        <f>+ﾁ.動物のふん尿!$AK$27</f>
        <v>0</v>
      </c>
      <c r="X43" s="427">
        <f>+ﾂ.動物の死体!$AK$27</f>
        <v>0</v>
      </c>
      <c r="Y43" s="427">
        <f>+ﾃ.ばいじん!$AK$27</f>
        <v>0</v>
      </c>
      <c r="Z43" s="428">
        <f>+ﾄ.混合廃棄物その他!$AK$27</f>
        <v>100</v>
      </c>
      <c r="AA43" s="429">
        <f t="shared" si="4"/>
        <v>1305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1423.1</v>
      </c>
      <c r="I55" s="480">
        <f t="shared" si="10"/>
        <v>0</v>
      </c>
      <c r="J55" s="480">
        <f t="shared" si="10"/>
        <v>0</v>
      </c>
      <c r="K55" s="480">
        <f t="shared" si="10"/>
        <v>0</v>
      </c>
      <c r="L55" s="480">
        <f t="shared" si="10"/>
        <v>31.6</v>
      </c>
      <c r="M55" s="480">
        <f t="shared" si="10"/>
        <v>34.700000000000003</v>
      </c>
      <c r="N55" s="480">
        <f t="shared" si="10"/>
        <v>51.9</v>
      </c>
      <c r="O55" s="480">
        <f t="shared" si="10"/>
        <v>0</v>
      </c>
      <c r="P55" s="480">
        <f t="shared" si="10"/>
        <v>0</v>
      </c>
      <c r="Q55" s="480">
        <f t="shared" si="10"/>
        <v>0</v>
      </c>
      <c r="R55" s="480">
        <f t="shared" si="10"/>
        <v>0</v>
      </c>
      <c r="S55" s="480">
        <f t="shared" si="10"/>
        <v>53.7</v>
      </c>
      <c r="T55" s="480">
        <f t="shared" si="10"/>
        <v>66.599999999999994</v>
      </c>
      <c r="U55" s="480">
        <f t="shared" si="10"/>
        <v>0</v>
      </c>
      <c r="V55" s="480">
        <f t="shared" si="10"/>
        <v>1713.7</v>
      </c>
      <c r="W55" s="480">
        <f t="shared" si="10"/>
        <v>0</v>
      </c>
      <c r="X55" s="480">
        <f t="shared" si="10"/>
        <v>0</v>
      </c>
      <c r="Y55" s="480">
        <f t="shared" si="10"/>
        <v>0</v>
      </c>
      <c r="Z55" s="480">
        <f t="shared" si="10"/>
        <v>242.5</v>
      </c>
      <c r="AA55" s="481">
        <f>+AA9+AA19+AA20</f>
        <v>3617.8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24日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横浜市神奈川区青木町7-16</v>
      </c>
      <c r="M16" s="884"/>
      <c r="N16" s="884"/>
      <c r="O16" s="884"/>
      <c r="P16" s="884"/>
      <c r="Q16" s="884"/>
      <c r="R16" s="884"/>
      <c r="S16" s="884"/>
      <c r="T16" s="884"/>
      <c r="U16" s="282"/>
    </row>
    <row r="17" spans="1:21" ht="26.25" customHeight="1" x14ac:dyDescent="0.15">
      <c r="C17" s="86"/>
      <c r="I17" s="25"/>
      <c r="J17" s="25" t="s">
        <v>7</v>
      </c>
      <c r="K17" s="25"/>
      <c r="L17" s="884" t="str">
        <f>+表紙!L41</f>
        <v>株式会社　三木組　　代表取締役　三木康郎</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045-453-0041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三木組</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2657</v>
      </c>
      <c r="Q25" s="891"/>
      <c r="R25" s="891"/>
      <c r="S25" s="891"/>
      <c r="T25" s="891"/>
      <c r="U25" s="892"/>
    </row>
    <row r="26" spans="1:21" ht="26.25" customHeight="1" x14ac:dyDescent="0.15">
      <c r="C26" s="538" t="s">
        <v>11</v>
      </c>
      <c r="D26" s="539"/>
      <c r="E26" s="540"/>
      <c r="F26" s="906" t="str">
        <f>+表紙!F50</f>
        <v>横浜市神奈川区青木町7-16</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7000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78</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2312.8000000000002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1305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2312.8000000000002</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1305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2024-06-25T06:16:59Z</dcterms:created>
  <dcterms:modified xsi:type="dcterms:W3CDTF">2024-09-05T05:45:07Z</dcterms:modified>
</cp:coreProperties>
</file>