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8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<sst xmlns="http://schemas.openxmlformats.org/spreadsheetml/2006/main" count="3179" uniqueCount="465">
  <si>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</si>
  <si>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</si>
  <si>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</si>
  <si>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</si>
  <si>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</si>
  <si>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</si>
  <si>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</si>
  <si>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</si>
  <si>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</si>
  <si>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</si>
  <si>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</si>
  <si>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</si>
  <si>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</si>
  <si>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</si>
  <si>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</si>
  <si>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</si>
  <si>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</si>
  <si>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</si>
  <si>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</si>
  <si>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</si>
  <si>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</si>
  <si>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</si>
  <si>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</si>
  <si>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</si>
  <si>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</si>
  <si>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</si>
  <si>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</si>
  <si>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</si>
  <si>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</si>
  <si>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</si>
  <si>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</si>
  <si>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</si>
  <si>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</si>
  <si>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</si>
  <si>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</si>
  <si>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</si>
  <si>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</si>
  <si>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</si>
  <si>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</si>
  <si>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</si>
  <si>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</si>
  <si>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</si>
  <si>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</si>
  <si>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</si>
  <si>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</si>
  <si>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</si>
  <si>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</si>
  <si>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</si>
  <si>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</si>
  <si>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</si>
  <si>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</si>
  <si>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</si>
  <si>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</si>
  <si>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</si>
  <si>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</si>
  <si>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</si>
  <si>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</si>
  <si>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</si>
  <si>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</si>
  <si>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</si>
  <si>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</si>
  <si>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</si>
  <si>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</si>
  <si>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</si>
  <si>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</si>
  <si>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</si>
  <si>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</si>
  <si>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</si>
  <si>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</si>
  <si>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</si>
  <si>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</si>
  <si>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</si>
  <si>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</si>
  <si>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</si>
  <si>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</si>
  <si>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</si>
  <si>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</si>
  <si>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</si>
  <si>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</si>
  <si>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</si>
  <si>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</si>
  <si>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</si>
  <si>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</si>
  <si>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</si>
  <si>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</si>
  <si>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</si>
  <si>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</si>
  <si>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</si>
  <si>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</si>
  <si>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</si>
  <si>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</si>
  <si>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</si>
  <si>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</si>
  <si>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</si>
  <si>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</si>
  <si>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</si>
  <si>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</si>
  <si>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</si>
  <si>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</si>
  <si>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</si>
  <si>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</si>
  <si>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</si>
  <si>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</si>
  <si>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</si>
  <si>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</si>
  <si>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</si>
  <si>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</si>
  <si>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</si>
  <si>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</si>
  <si>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</si>
  <si>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</si>
  <si>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</si>
  <si>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</si>
  <si>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</si>
  <si>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</si>
  <si>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</si>
  <si>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</si>
  <si>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</si>
  <si>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</si>
  <si>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</si>
  <si>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</si>
  <si>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</si>
  <si>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</si>
  <si>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</si>
  <si>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</si>
  <si>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</si>
  <si>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</si>
  <si>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</si>
  <si>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</si>
  <si>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</si>
  <si>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</si>
  <si>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</si>
  <si>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</si>
  <si>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</si>
  <si>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</si>
  <si>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</si>
  <si>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</si>
  <si>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</si>
  <si>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</si>
  <si>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</si>
  <si>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</si>
  <si>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</si>
  <si>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</si>
  <si>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</si>
  <si>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</si>
  <si>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</si>
  <si>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</si>
  <si>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</si>
  <si>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</si>
  <si>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</si>
  <si>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</si>
  <si>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</si>
  <si>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</si>
  <si>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</si>
  <si>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</si>
  <si>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</si>
  <si>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</si>
  <si>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</si>
  <si>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</si>
  <si>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</si>
  <si>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</si>
  <si>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</si>
  <si>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</si>
  <si>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</si>
  <si>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</si>
  <si>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</si>
  <si>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</si>
  <si>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</si>
  <si>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</si>
  <si>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</si>
  <si>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</si>
  <si>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</si>
  <si>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</si>
  <si>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</si>
  <si>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</si>
  <si>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</si>
  <si>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</si>
  <si>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</si>
  <si>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</si>
  <si>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</si>
  <si>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</si>
  <si>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</si>
  <si>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</si>
  <si>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</si>
  <si>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</si>
  <si>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</si>
  <si>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</si>
  <si>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</si>
  <si>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</si>
  <si>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</si>
  <si>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</si>
  <si>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</si>
  <si>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</si>
  <si>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</si>
  <si>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</si>
  <si>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</si>
  <si>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</si>
  <si>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</si>
  <si>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</si>
  <si>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</si>
  <si>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</si>
  <si>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</si>
  <si>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</si>
  <si>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</si>
  <si>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</si>
  <si>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</si>
  <si>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</si>
  <si>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</si>
  <si>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</si>
  <si>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</si>
  <si>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</si>
  <si>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</si>
  <si>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</si>
  <si>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</si>
  <si>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</si>
  <si>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</si>
  <si>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</si>
  <si>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</si>
  <si>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</si>
  <si>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</si>
  <si>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</si>
  <si>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</si>
  <si>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</si>
  <si>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</si>
  <si>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</si>
  <si>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</si>
  <si>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</si>
  <si>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</si>
  <si>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</si>
  <si>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</si>
  <si>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</si>
  <si>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</si>
  <si>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</si>
  <si>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</si>
  <si>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</si>
  <si>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</si>
  <si>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</si>
  <si>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</si>
  <si>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</si>
  <si>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</si>
  <si>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</si>
  <si>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</si>
  <si>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</si>
  <si>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</si>
  <si>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</si>
  <si>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</si>
  <si>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</si>
  <si>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</si>
  <si>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</si>
  <si>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</si>
  <si>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</si>
  <si>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</si>
  <si>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</si>
  <si>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</si>
  <si>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</si>
  <si>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</si>
  <si>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</si>
  <si>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</si>
  <si>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</si>
  <si>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</si>
  <si>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</si>
  <si>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</si>
  <si>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</si>
  <si>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</si>
  <si>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</si>
  <si>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</si>
  <si>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</si>
  <si>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</si>
  <si>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</si>
  <si>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</si>
  <si>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</si>
  <si>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</si>
  <si>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</si>
  <si>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</si>
  <si>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</si>
  <si>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</si>
  <si>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</si>
  <si>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</si>
  <si>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</si>
  <si>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</si>
  <si>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</si>
  <si>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</si>
  <si>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</si>
  <si>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</si>
  <si>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</si>
  <si>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</si>
  <si>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</si>
  <si>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</si>
  <si>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</si>
  <si>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</si>
  <si>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</si>
  <si>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</si>
  <si>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</si>
  <si>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</si>
  <si>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</si>
  <si>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</si>
  <si>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</si>
  <si>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</si>
  <si>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</si>
  <si>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</si>
  <si>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</si>
  <si>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</si>
  <si>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</si>
  <si>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</si>
  <si>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</si>
  <si>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</si>
  <si>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</si>
  <si>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</si>
  <si>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</si>
  <si>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</si>
  <si>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</si>
  <si>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</si>
  <si>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</si>
  <si>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</si>
  <si>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</si>
  <si>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</si>
  <si>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</si>
  <si>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</si>
  <si>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</si>
  <si>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</si>
  <si>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</si>
  <si>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</si>
  <si>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</si>
  <si>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</si>
  <si>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</si>
  <si>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</si>
  <si>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</si>
  <si>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</si>
  <si>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</si>
  <si>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</si>
  <si>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</si>
  <si>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</si>
  <si>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</si>
  <si>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</si>
  <si>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</si>
  <si>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</si>
  <si>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</si>
  <si>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</si>
  <si>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</si>
  <si>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</si>
  <si>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</si>
  <si>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</si>
  <si>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</si>
  <si>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</si>
  <si>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</si>
  <si>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</si>
  <si>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</si>
  <si>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</si>
  <si>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</si>
  <si>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</si>
  <si>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</si>
  <si>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</si>
  <si>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</si>
  <si>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</si>
  <si>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</si>
  <si>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</si>
  <si>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</si>
  <si>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</si>
  <si>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</si>
  <si>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</si>
  <si>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</si>
  <si>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</si>
  <si>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</si>
  <si>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</si>
  <si>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</si>
  <si>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</si>
  <si>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</si>
  <si>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</si>
  <si>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</si>
  <si>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</si>
  <si>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</si>
  <si>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</si>
  <si>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</si>
  <si>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</si>
  <si>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</si>
  <si>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</si>
  <si>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</si>
  <si>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</si>
  <si>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</si>
  <si>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</si>
  <si>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</si>
  <si>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</si>
  <si>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</si>
  <si>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</si>
  <si>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</si>
  <si>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</si>
  <si>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</si>
  <si>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</si>
  <si>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</si>
  <si>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</si>
  <si>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</si>
  <si>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</si>
  <si>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</si>
  <si>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</si>
  <si>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</si>
  <si>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</si>
  <si>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</si>
  <si>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</si>
  <si>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</si>
  <si>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</si>
  <si>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</si>
  <si>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</si>
  <si>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</si>
  <si>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</si>
  <si>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</si>
  <si>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</si>
  <si>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</si>
  <si>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</si>
  <si>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</si>
  <si>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</si>
  <si>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</si>
  <si>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</si>
  <si>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</si>
  <si>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</si>
  <si>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</si>
  <si>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</si>
  <si>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</si>
  <si>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</si>
  <si>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</si>
  <si>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</si>
  <si>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</si>
  <si>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</si>
  <si>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</si>
  <si>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</si>
  <si>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</si>
  <si>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</si>
  <si>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</si>
  <si>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</si>
  <si>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</si>
  <si>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</si>
  <si>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</si>
  <si>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</si>
  <si>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</si>
  <si>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</si>
  <si>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</si>
  <si>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</si>
  <si>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</si>
  <si>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</si>
  <si>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</si>
  <si>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</si>
  <si>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</si>
  <si>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</si>
  <si>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</si>
  <si>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</si>
  <si>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</si>
  <si>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 月    28日</t>
    <phoneticPr fontId="3"/>
  </si>
  <si>
    <t>廃棄物処理統括責任者（役員又は工事部長）⇒廃棄物処理責任者（現場所長）⇒適正処理推進員（現場担当者）⇒収集運搬事業者⇒中間処理事業者⇒最終処分事業者　※行政対応（本社　企画部）　　　　　　　　　　　　　　　　　　　　　　　　　　　　　　　　　　　　　　　　　　　　　　　　　　　　　　　　　　　　　　　　　　　　　　　　　　　　　　　　　　　　　　　　　　　　　　　　　　　　　　　　　　　　　　　　　　　　　　　　　　　　　　　　　　　　　　　　　　　　　　　　　　　　　　　　　　　</t>
    <rPh sb="0" eb="3">
      <t>ハイキブツ</t>
    </rPh>
    <rPh sb="3" eb="5">
      <t>ショリ</t>
    </rPh>
    <rPh sb="5" eb="7">
      <t>トウカツ</t>
    </rPh>
    <rPh sb="7" eb="10">
      <t>セキニンシャ</t>
    </rPh>
    <rPh sb="11" eb="13">
      <t>ヤクイン</t>
    </rPh>
    <rPh sb="13" eb="14">
      <t>マタ</t>
    </rPh>
    <rPh sb="15" eb="19">
      <t>コウジブチョウ</t>
    </rPh>
    <rPh sb="21" eb="24">
      <t>ハイキブツ</t>
    </rPh>
    <rPh sb="24" eb="26">
      <t>ショリ</t>
    </rPh>
    <rPh sb="26" eb="29">
      <t>セキニンシャ</t>
    </rPh>
    <rPh sb="30" eb="34">
      <t>ゲンバショチョウ</t>
    </rPh>
    <rPh sb="36" eb="40">
      <t>テキセイショリ</t>
    </rPh>
    <rPh sb="40" eb="43">
      <t>スイシンイン</t>
    </rPh>
    <rPh sb="44" eb="46">
      <t>ゲンバ</t>
    </rPh>
    <rPh sb="46" eb="49">
      <t>タントウシャ</t>
    </rPh>
    <rPh sb="51" eb="55">
      <t>シュウシュウウンパン</t>
    </rPh>
    <rPh sb="55" eb="58">
      <t>ジギョウシャ</t>
    </rPh>
    <rPh sb="59" eb="63">
      <t>チュウカンショリ</t>
    </rPh>
    <rPh sb="63" eb="66">
      <t>ジギョウシャ</t>
    </rPh>
    <rPh sb="67" eb="71">
      <t>サイシュウショブン</t>
    </rPh>
    <rPh sb="71" eb="74">
      <t>ジギョウシャ</t>
    </rPh>
    <rPh sb="76" eb="78">
      <t>ギョウセイ</t>
    </rPh>
    <rPh sb="78" eb="80">
      <t>タイオウ</t>
    </rPh>
    <rPh sb="81" eb="83">
      <t>ホンシャ</t>
    </rPh>
    <rPh sb="84" eb="86">
      <t>キカク</t>
    </rPh>
    <rPh sb="86" eb="87">
      <t>ブ</t>
    </rPh>
    <phoneticPr fontId="3"/>
  </si>
  <si>
    <t>各現場にて可能な限り品目別に分別し混合廃棄物の削減に努めた。廃棄物の排出量低減し、可能な限り再資源化しリサイクル率の向上に努めた。</t>
    <rPh sb="0" eb="1">
      <t>カク</t>
    </rPh>
    <rPh sb="1" eb="3">
      <t>ゲンバ</t>
    </rPh>
    <rPh sb="5" eb="7">
      <t>カノウ</t>
    </rPh>
    <rPh sb="8" eb="9">
      <t>カギ</t>
    </rPh>
    <rPh sb="10" eb="13">
      <t>ヒンモクベツ</t>
    </rPh>
    <rPh sb="14" eb="16">
      <t>ブンベツ</t>
    </rPh>
    <rPh sb="17" eb="22">
      <t>コンゴウハイキブツ</t>
    </rPh>
    <rPh sb="23" eb="25">
      <t>サクゲン</t>
    </rPh>
    <rPh sb="26" eb="27">
      <t>ツト</t>
    </rPh>
    <rPh sb="30" eb="33">
      <t>ハイキブツ</t>
    </rPh>
    <rPh sb="34" eb="37">
      <t>ハイシュツリョウ</t>
    </rPh>
    <rPh sb="37" eb="39">
      <t>テイゲン</t>
    </rPh>
    <rPh sb="41" eb="43">
      <t>カノウ</t>
    </rPh>
    <rPh sb="44" eb="45">
      <t>カギ</t>
    </rPh>
    <rPh sb="46" eb="50">
      <t>サイシゲンカ</t>
    </rPh>
    <rPh sb="56" eb="57">
      <t>リツ</t>
    </rPh>
    <rPh sb="58" eb="60">
      <t>コウジョウ</t>
    </rPh>
    <rPh sb="61" eb="62">
      <t>ツト</t>
    </rPh>
    <phoneticPr fontId="3"/>
  </si>
  <si>
    <t>継続し現状の取り組みを維持していく。</t>
    <rPh sb="0" eb="2">
      <t>ケイゾク</t>
    </rPh>
    <rPh sb="3" eb="5">
      <t>ゲンジョウ</t>
    </rPh>
    <rPh sb="6" eb="7">
      <t>ト</t>
    </rPh>
    <rPh sb="8" eb="9">
      <t>ク</t>
    </rPh>
    <rPh sb="11" eb="13">
      <t>イジ</t>
    </rPh>
    <phoneticPr fontId="3"/>
  </si>
  <si>
    <t>特別管理廃棄物、一般廃棄物、廃プラ、紙くず、木くず、金属くず、ガラス・コンクリート・陶磁器くず等品目ごとに分別し収集運搬事業者に引き渡している。</t>
    <rPh sb="0" eb="2">
      <t>トクベツ</t>
    </rPh>
    <rPh sb="2" eb="4">
      <t>カンリ</t>
    </rPh>
    <rPh sb="4" eb="7">
      <t>ハイキブツ</t>
    </rPh>
    <rPh sb="8" eb="10">
      <t>イッパン</t>
    </rPh>
    <rPh sb="10" eb="13">
      <t>ハイキブツ</t>
    </rPh>
    <rPh sb="14" eb="15">
      <t>ハイ</t>
    </rPh>
    <rPh sb="18" eb="19">
      <t>カミ</t>
    </rPh>
    <rPh sb="22" eb="23">
      <t>キ</t>
    </rPh>
    <rPh sb="26" eb="28">
      <t>キンゾク</t>
    </rPh>
    <rPh sb="42" eb="45">
      <t>トウジキ</t>
    </rPh>
    <rPh sb="47" eb="48">
      <t>ナド</t>
    </rPh>
    <rPh sb="48" eb="50">
      <t>ヒンモク</t>
    </rPh>
    <rPh sb="53" eb="55">
      <t>ブンベツ</t>
    </rPh>
    <rPh sb="56" eb="60">
      <t>シュウシュウウンパン</t>
    </rPh>
    <rPh sb="60" eb="63">
      <t>ジギョウシャ</t>
    </rPh>
    <rPh sb="64" eb="65">
      <t>ヒ</t>
    </rPh>
    <rPh sb="66" eb="67">
      <t>ワタ</t>
    </rPh>
    <phoneticPr fontId="3"/>
  </si>
  <si>
    <t>全処理委託の為、自ら再生利用する事はない。</t>
    <rPh sb="0" eb="3">
      <t>ゼンショリ</t>
    </rPh>
    <rPh sb="3" eb="5">
      <t>イタク</t>
    </rPh>
    <rPh sb="6" eb="7">
      <t>タメ</t>
    </rPh>
    <rPh sb="8" eb="9">
      <t>ミズカ</t>
    </rPh>
    <rPh sb="10" eb="14">
      <t>サイセイリヨウ</t>
    </rPh>
    <rPh sb="16" eb="17">
      <t>コト</t>
    </rPh>
    <phoneticPr fontId="3"/>
  </si>
  <si>
    <t>継続し現状の取り組みを維持していく。</t>
    <phoneticPr fontId="3"/>
  </si>
  <si>
    <t>全処理委託の為、自ら再生利用する事はない。</t>
    <phoneticPr fontId="3"/>
  </si>
  <si>
    <t>再資源化処理を中心とした廃棄物処理事業者を選定し委託契約を締結している。</t>
    <rPh sb="0" eb="4">
      <t>サイシゲンカ</t>
    </rPh>
    <rPh sb="4" eb="6">
      <t>ショリ</t>
    </rPh>
    <rPh sb="7" eb="9">
      <t>チュウシン</t>
    </rPh>
    <rPh sb="12" eb="15">
      <t>ハイキブツ</t>
    </rPh>
    <rPh sb="15" eb="17">
      <t>ショリ</t>
    </rPh>
    <rPh sb="17" eb="20">
      <t>ジギョウシャ</t>
    </rPh>
    <rPh sb="21" eb="23">
      <t>センテイ</t>
    </rPh>
    <rPh sb="24" eb="26">
      <t>イタク</t>
    </rPh>
    <rPh sb="26" eb="28">
      <t>ケイヤク</t>
    </rPh>
    <rPh sb="29" eb="31">
      <t>テイケツ</t>
    </rPh>
    <phoneticPr fontId="3"/>
  </si>
  <si>
    <t>今後も現状の取り組みを維持し、電子マニフェストを運用している再資源化処理を中心とした廃棄物処理事業を積極的に選定し委託契約を締結し廃棄物の分別に努め、廃棄物の削減ができるよう努力する。</t>
    <rPh sb="0" eb="2">
      <t>コンゴ</t>
    </rPh>
    <rPh sb="3" eb="5">
      <t>ゲンジョウ</t>
    </rPh>
    <rPh sb="6" eb="7">
      <t>ト</t>
    </rPh>
    <rPh sb="8" eb="9">
      <t>ク</t>
    </rPh>
    <rPh sb="11" eb="13">
      <t>イジ</t>
    </rPh>
    <rPh sb="15" eb="17">
      <t>デンシ</t>
    </rPh>
    <rPh sb="24" eb="26">
      <t>ウンヨウ</t>
    </rPh>
    <rPh sb="30" eb="34">
      <t>サイシゲンカ</t>
    </rPh>
    <rPh sb="34" eb="36">
      <t>ショリ</t>
    </rPh>
    <rPh sb="37" eb="39">
      <t>チュウシン</t>
    </rPh>
    <rPh sb="42" eb="45">
      <t>ハイキブツ</t>
    </rPh>
    <rPh sb="45" eb="47">
      <t>ショリ</t>
    </rPh>
    <rPh sb="47" eb="49">
      <t>ジギョウ</t>
    </rPh>
    <rPh sb="50" eb="53">
      <t>セッキョクテキ</t>
    </rPh>
    <rPh sb="54" eb="56">
      <t>センテイ</t>
    </rPh>
    <rPh sb="57" eb="61">
      <t>イタクケイヤク</t>
    </rPh>
    <rPh sb="62" eb="64">
      <t>テイケツ</t>
    </rPh>
    <rPh sb="65" eb="68">
      <t>ハイキブツ</t>
    </rPh>
    <rPh sb="69" eb="71">
      <t>ブンベツ</t>
    </rPh>
    <rPh sb="72" eb="73">
      <t>ツト</t>
    </rPh>
    <rPh sb="75" eb="78">
      <t>ハイキブツ</t>
    </rPh>
    <rPh sb="79" eb="81">
      <t>サクゲン</t>
    </rPh>
    <rPh sb="87" eb="89">
      <t>ドリョク</t>
    </rPh>
    <phoneticPr fontId="3"/>
  </si>
  <si>
    <t>神奈川県横浜市西区平沼1丁目3番13号</t>
    <phoneticPr fontId="3"/>
  </si>
  <si>
    <t>株式会社　大勝　代表取締役　小勝　次郎</t>
    <phoneticPr fontId="3"/>
  </si>
  <si>
    <t>株式会社　大勝</t>
    <phoneticPr fontId="3"/>
  </si>
  <si>
    <t>神奈川県横浜市西区平沼1丁目3番13号　大勝ビル6F、7F、8F</t>
    <phoneticPr fontId="3"/>
  </si>
  <si>
    <t>045-326-2727</t>
    <phoneticPr fontId="3"/>
  </si>
  <si>
    <t>横浜市長</t>
    <phoneticPr fontId="3"/>
  </si>
  <si>
    <t>Ｄ－建設業</t>
    <phoneticPr fontId="3"/>
  </si>
  <si>
    <t>総合工事業</t>
    <phoneticPr fontId="3"/>
  </si>
  <si>
    <t>045-326-2662</t>
  </si>
  <si>
    <t>○（汚泥）脱水・薬注固化→再資源化　○（廃プラ）破砕・融解・圧縮→再資源化　　　　　　　　　　　　　　　　　　　　　　　　　　　　　　　　　　　　　　　　　○（紙くず）破砕・圧縮→再資源化　○（木くず）破砕→再資源化　　　　　　　　　　　　　　　　　　　　　　　　　　　　　　　　　　　　　　　　　　　　　　　　　　　　　　　　　　　　　　　　　　　　　　　　　　　　　　　　　　　　　　　　　　　　　○（金属くず）破砕→再資源化　○（ガラス・コンクリート・陶磁器くず）破砕→再資源化　　　　　　　　　　　　　　　　　　　　　　　　　　　　　　　　　　　　　○（がれき類）破砕→再資源化　○（混合廃棄物その他）→分別→破砕・融解・焼却・圧縮→再資源化　</t>
    <rPh sb="2" eb="4">
      <t>オデイ</t>
    </rPh>
    <rPh sb="5" eb="7">
      <t>ダッスイ</t>
    </rPh>
    <rPh sb="8" eb="17">
      <t>ヤクチュウコカヤジルシサイシゲンカ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</si>
</sst>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2" zoomScaleNormal="115" zoomScaleSheetLayoutView="100"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460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455</v>
      </c>
      <c r="M40" s="618"/>
      <c r="N40" s="618"/>
      <c r="O40" s="618"/>
      <c r="P40" s="618"/>
      <c r="Q40" s="618"/>
      <c r="R40" s="618"/>
      <c r="S40" s="618"/>
      <c r="T40" s="618"/>
      <c r="U40" s="619"/>
      <c r="W40" s="21"/>
      <c r="X40" s="21"/>
    </row>
    <row r="41" spans="1:25" ht="26.25" customHeight="1" x14ac:dyDescent="0.15">
      <c r="C41" s="86"/>
      <c r="I41" s="25"/>
      <c r="J41" s="25" t="s">
        <v>7</v>
      </c>
      <c r="K41" s="25"/>
      <c r="L41" s="618" t="s">
        <v>456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2726</v>
      </c>
      <c r="Q49" s="598"/>
      <c r="R49" s="598"/>
      <c r="S49" s="598"/>
      <c r="T49" s="598"/>
      <c r="U49" s="599"/>
    </row>
    <row r="50" spans="3:23" ht="26.25" customHeight="1" x14ac:dyDescent="0.15">
      <c r="C50" s="570" t="s">
        <v>11</v>
      </c>
      <c r="D50" s="571"/>
      <c r="E50" s="572"/>
      <c r="F50" s="581" t="s">
        <v>458</v>
      </c>
      <c r="G50" s="582"/>
      <c r="H50" s="582"/>
      <c r="I50" s="582"/>
      <c r="J50" s="582"/>
      <c r="K50" s="582"/>
      <c r="L50" s="582"/>
      <c r="M50" s="582"/>
      <c r="N50" s="341" t="s">
        <v>172</v>
      </c>
      <c r="O50" s="449"/>
      <c r="P50" s="450"/>
      <c r="Q50" s="585" t="s">
        <v>463</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461</v>
      </c>
      <c r="G54" s="496"/>
      <c r="H54" s="496"/>
      <c r="I54" s="496"/>
      <c r="J54" s="496"/>
      <c r="K54" s="496"/>
      <c r="L54" s="32" t="s">
        <v>48</v>
      </c>
      <c r="M54" s="32"/>
      <c r="N54" s="502" t="s">
        <v>462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7394</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101</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464</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8808.1999999999989</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447</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8808.1999999999989</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448</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449</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451</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450</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451</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452</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451</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452</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451</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8808.1999999999989</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8808.1999999999989</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453</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8808.1999999999989</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8808.1999999999989</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454</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　大勝</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AR27" sqref="AR27:AT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5351.9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5351.9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5351.9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5351.9</v>
      </c>
      <c r="P27" s="700"/>
      <c r="Q27" s="700"/>
      <c r="R27" s="700"/>
      <c r="S27" s="49" t="s">
        <v>38</v>
      </c>
      <c r="T27" s="70"/>
      <c r="U27" s="70"/>
      <c r="X27" s="68" t="s">
        <v>39</v>
      </c>
      <c r="Y27" s="71"/>
      <c r="AG27" s="58"/>
      <c r="AH27" s="58"/>
      <c r="AI27" s="58"/>
      <c r="AJ27" s="58"/>
      <c r="AK27" s="742">
        <f>+AG18+O27</f>
        <v>5351.9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5351.9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5351.9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5351.9</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5351.9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523.9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523.9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523.9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523.9</v>
      </c>
      <c r="P27" s="700"/>
      <c r="Q27" s="700"/>
      <c r="R27" s="700"/>
      <c r="S27" s="49" t="s">
        <v>38</v>
      </c>
      <c r="T27" s="70"/>
      <c r="U27" s="70"/>
      <c r="X27" s="68" t="s">
        <v>39</v>
      </c>
      <c r="Y27" s="71"/>
      <c r="AG27" s="58"/>
      <c r="AH27" s="58"/>
      <c r="AI27" s="58"/>
      <c r="AJ27" s="58"/>
      <c r="AK27" s="742">
        <f>+AG18+O27</f>
        <v>523.9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523.9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523.9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523.9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523.9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33</v>
      </c>
      <c r="P27" s="700"/>
      <c r="Q27" s="700"/>
      <c r="R27" s="700"/>
      <c r="S27" s="49" t="s">
        <v>38</v>
      </c>
      <c r="T27" s="70"/>
      <c r="U27" s="70"/>
      <c r="X27" s="68" t="s">
        <v>39</v>
      </c>
      <c r="Y27" s="71"/>
      <c r="AG27" s="58"/>
      <c r="AH27" s="58"/>
      <c r="AI27" s="58"/>
      <c r="AJ27" s="58"/>
      <c r="AK27" s="742">
        <f>+AG18+O27</f>
        <v>33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355.4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355.4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355.4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355.4</v>
      </c>
      <c r="P27" s="700"/>
      <c r="Q27" s="700"/>
      <c r="R27" s="700"/>
      <c r="S27" s="49" t="s">
        <v>38</v>
      </c>
      <c r="T27" s="70"/>
      <c r="U27" s="70"/>
      <c r="X27" s="68" t="s">
        <v>39</v>
      </c>
      <c r="Y27" s="71"/>
      <c r="AG27" s="58"/>
      <c r="AH27" s="58"/>
      <c r="AI27" s="58"/>
      <c r="AJ27" s="58"/>
      <c r="AK27" s="742">
        <f>+AG18+O27</f>
        <v>355.4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355.4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355.4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355.4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355.4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101.5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101.5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101.5</v>
      </c>
      <c r="P27" s="700"/>
      <c r="Q27" s="700"/>
      <c r="R27" s="700"/>
      <c r="S27" s="49" t="s">
        <v>38</v>
      </c>
      <c r="T27" s="70"/>
      <c r="U27" s="70"/>
      <c r="X27" s="68" t="s">
        <v>39</v>
      </c>
      <c r="Y27" s="71"/>
      <c r="AG27" s="58"/>
      <c r="AH27" s="58"/>
      <c r="AI27" s="58"/>
      <c r="AJ27" s="58"/>
      <c r="AK27" s="742">
        <f>+AG18+O27</f>
        <v>101.5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101.5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101.5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101.5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101.5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109.6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109.6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109.6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109.6</v>
      </c>
      <c r="P27" s="700"/>
      <c r="Q27" s="700"/>
      <c r="R27" s="700"/>
      <c r="S27" s="49" t="s">
        <v>38</v>
      </c>
      <c r="T27" s="70"/>
      <c r="U27" s="70"/>
      <c r="X27" s="68" t="s">
        <v>39</v>
      </c>
      <c r="Y27" s="71"/>
      <c r="AG27" s="58"/>
      <c r="AH27" s="58"/>
      <c r="AI27" s="58"/>
      <c r="AJ27" s="58"/>
      <c r="AK27" s="742">
        <f>+AG18+O27</f>
        <v>109.6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109.6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109.6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109.6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109.6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2278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2278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2278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2278</v>
      </c>
      <c r="P27" s="700"/>
      <c r="Q27" s="700"/>
      <c r="R27" s="700"/>
      <c r="S27" s="49" t="s">
        <v>38</v>
      </c>
      <c r="T27" s="70"/>
      <c r="U27" s="70"/>
      <c r="X27" s="68" t="s">
        <v>39</v>
      </c>
      <c r="Y27" s="71"/>
      <c r="AG27" s="58"/>
      <c r="AH27" s="58"/>
      <c r="AI27" s="58"/>
      <c r="AJ27" s="58"/>
      <c r="AK27" s="742">
        <f>+AG18+O27</f>
        <v>2278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2278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2278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2278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2278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AR27" sqref="AR27:AT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大勝</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54.9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54.9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54.9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54.9</v>
      </c>
      <c r="P27" s="700"/>
      <c r="Q27" s="700"/>
      <c r="R27" s="700"/>
      <c r="S27" s="49" t="s">
        <v>38</v>
      </c>
      <c r="T27" s="70"/>
      <c r="U27" s="70"/>
      <c r="X27" s="68" t="s">
        <v>39</v>
      </c>
      <c r="Y27" s="71"/>
      <c r="AG27" s="58"/>
      <c r="AH27" s="58"/>
      <c r="AI27" s="58"/>
      <c r="AJ27" s="58"/>
      <c r="AK27" s="742">
        <f>+AG18+O27</f>
        <v>54.9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54.9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54.9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54.9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54.9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　大勝</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5351.9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523.9</v>
      </c>
      <c r="M9" s="377">
        <f>IF(OR(ｷ.紙くず!F24&gt;0,ｷ.紙くず!F24&lt;0),ｷ.紙くず!F24,IF(M$19&gt;0,"0",0))</f>
        <v>33</v>
      </c>
      <c r="N9" s="377">
        <f>IF(OR(ｸ.木くず!F24&gt;0,ｸ.木くず!F24&lt;0),ｸ.木くず!F24,IF(N$19&gt;0,"0",0))</f>
        <v>355.4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101.5</v>
      </c>
      <c r="T9" s="377">
        <f>IF(OR(ｾ.ｶﾞﾗｽ･ｺﾝｸﾘ･陶磁器くず!F24&gt;0,ｾ.ｶﾞﾗｽ･ｺﾝｸﾘ･陶磁器くず!F24&lt;0),ｾ.ｶﾞﾗｽ･ｺﾝｸﾘ･陶磁器くず!F24,IF(T$19&gt;0,"0",0))</f>
        <v>109.6</v>
      </c>
      <c r="U9" s="377">
        <f>IF(OR(ｿ.鉱さい!F24&gt;0,ｿ.鉱さい!F24&lt;0),ｿ.鉱さい!F24,IF(U$19&gt;0,"0",0))</f>
        <v>0</v>
      </c>
      <c r="V9" s="377">
        <f>IF(OR(ﾀ.がれき類!F24&gt;0,ﾀ.がれき類!F24&lt;0),ﾀ.がれき類!F24,IF(V$19&gt;0,"0",0))</f>
        <v>2278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54.9</v>
      </c>
      <c r="AA9" s="379">
        <f>IF(SUM(G9:Z9)&gt;0,SUM(G9:Z9),IF(AA$19&gt;0,"0",0))</f>
        <v>8808.1999999999989</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5351.9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523.9</v>
      </c>
      <c r="M14" s="383">
        <f>IF(OR(ｷ.紙くず!F29&gt;0,ｷ.紙くず!F29&lt;0),ｷ.紙くず!F29,IF(M$19&gt;0,"0",0))</f>
        <v>33</v>
      </c>
      <c r="N14" s="383">
        <f>IF(OR(ｸ.木くず!F29&gt;0,ｸ.木くず!F29&lt;0),ｸ.木くず!F29,IF(N$19&gt;0,"0",0))</f>
        <v>355.4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101.5</v>
      </c>
      <c r="T14" s="383">
        <f>IF(OR(ｾ.ｶﾞﾗｽ･ｺﾝｸﾘ･陶磁器くず!F29&gt;0,ｾ.ｶﾞﾗｽ･ｺﾝｸﾘ･陶磁器くず!F29&lt;0),ｾ.ｶﾞﾗｽ･ｺﾝｸﾘ･陶磁器くず!F29,IF(T$19&gt;0,"0",0))</f>
        <v>109.6</v>
      </c>
      <c r="U14" s="383">
        <f>IF(OR(ｿ.鉱さい!F29&gt;0,ｿ.鉱さい!F29&lt;0),ｿ.鉱さい!F29,IF(U$19&gt;0,"0",0))</f>
        <v>0</v>
      </c>
      <c r="V14" s="383">
        <f>IF(OR(ﾀ.がれき類!F29&gt;0,ﾀ.がれき類!F29&lt;0),ﾀ.がれき類!F29,IF(V$19&gt;0,"0",0))</f>
        <v>2278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54.9</v>
      </c>
      <c r="AA14" s="385">
        <f t="shared" si="0"/>
        <v>8808.1999999999989</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5351.9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523.9</v>
      </c>
      <c r="M16" s="383">
        <f>IF(OR(ｷ.紙くず!F31&gt;0,ｷ.紙くず!F31&lt;0),ｷ.紙くず!F31,IF(M$19&gt;0,"0",0))</f>
        <v>33</v>
      </c>
      <c r="N16" s="383">
        <f>IF(OR(ｸ.木くず!F31&gt;0,ｸ.木くず!F31&lt;0),ｸ.木くず!F31,IF(N$19&gt;0,"0",0))</f>
        <v>355.4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101.5</v>
      </c>
      <c r="T16" s="383">
        <f>IF(OR(ｾ.ｶﾞﾗｽ･ｺﾝｸﾘ･陶磁器くず!F31&gt;0,ｾ.ｶﾞﾗｽ･ｺﾝｸﾘ･陶磁器くず!F31&lt;0),ｾ.ｶﾞﾗｽ･ｺﾝｸﾘ･陶磁器くず!F31,IF(T$19&gt;0,"0",0))</f>
        <v>109.6</v>
      </c>
      <c r="U16" s="383">
        <f>IF(OR(ｿ.鉱さい!F31&gt;0,ｿ.鉱さい!F31&lt;0),ｿ.鉱さい!F31,IF(U$19&gt;0,"0",0))</f>
        <v>0</v>
      </c>
      <c r="V16" s="383">
        <f>IF(OR(ﾀ.がれき類!F31&gt;0,ﾀ.がれき類!F31&lt;0),ﾀ.がれき類!F31,IF(V$19&gt;0,"0",0))</f>
        <v>2278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54.9</v>
      </c>
      <c r="AA16" s="385">
        <f t="shared" si="0"/>
        <v>8808.1999999999989</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5351.9</v>
      </c>
      <c r="I19" s="389">
        <f t="shared" si="1"/>
        <v>0</v>
      </c>
      <c r="J19" s="389">
        <f t="shared" si="1"/>
        <v>0</v>
      </c>
      <c r="K19" s="389">
        <f t="shared" si="1"/>
        <v>0</v>
      </c>
      <c r="L19" s="389">
        <f t="shared" si="1"/>
        <v>523.9</v>
      </c>
      <c r="M19" s="389">
        <f t="shared" si="1"/>
        <v>33</v>
      </c>
      <c r="N19" s="389">
        <f t="shared" si="1"/>
        <v>355.4</v>
      </c>
      <c r="O19" s="389">
        <f t="shared" si="1"/>
        <v>0</v>
      </c>
      <c r="P19" s="389">
        <f t="shared" si="1"/>
        <v>0</v>
      </c>
      <c r="Q19" s="389">
        <f t="shared" si="1"/>
        <v>0</v>
      </c>
      <c r="R19" s="389">
        <f t="shared" si="1"/>
        <v>0</v>
      </c>
      <c r="S19" s="389">
        <f t="shared" si="1"/>
        <v>101.5</v>
      </c>
      <c r="T19" s="389">
        <f t="shared" si="1"/>
        <v>109.6</v>
      </c>
      <c r="U19" s="389">
        <f t="shared" si="1"/>
        <v>0</v>
      </c>
      <c r="V19" s="389">
        <f t="shared" si="1"/>
        <v>2278</v>
      </c>
      <c r="W19" s="389">
        <f t="shared" si="1"/>
        <v>0</v>
      </c>
      <c r="X19" s="389">
        <f t="shared" si="1"/>
        <v>0</v>
      </c>
      <c r="Y19" s="389">
        <f t="shared" si="1"/>
        <v>0</v>
      </c>
      <c r="Z19" s="390">
        <f t="shared" si="1"/>
        <v>54.9</v>
      </c>
      <c r="AA19" s="391">
        <f t="shared" ref="AA19:AA25" si="2">SUM(G19:Z19)</f>
        <v>8808.1999999999989</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5351.9</v>
      </c>
      <c r="I37" s="424">
        <f t="shared" si="8"/>
        <v>0</v>
      </c>
      <c r="J37" s="424">
        <f t="shared" si="8"/>
        <v>0</v>
      </c>
      <c r="K37" s="424">
        <f t="shared" si="8"/>
        <v>0</v>
      </c>
      <c r="L37" s="424">
        <f t="shared" si="8"/>
        <v>523.9</v>
      </c>
      <c r="M37" s="424">
        <f t="shared" si="8"/>
        <v>33</v>
      </c>
      <c r="N37" s="424">
        <f t="shared" si="8"/>
        <v>355.4</v>
      </c>
      <c r="O37" s="424">
        <f t="shared" si="8"/>
        <v>0</v>
      </c>
      <c r="P37" s="424">
        <f t="shared" si="8"/>
        <v>0</v>
      </c>
      <c r="Q37" s="424">
        <f t="shared" si="8"/>
        <v>0</v>
      </c>
      <c r="R37" s="424">
        <f t="shared" si="8"/>
        <v>0</v>
      </c>
      <c r="S37" s="424">
        <f t="shared" si="8"/>
        <v>101.5</v>
      </c>
      <c r="T37" s="424">
        <f t="shared" si="8"/>
        <v>109.6</v>
      </c>
      <c r="U37" s="424">
        <f t="shared" si="8"/>
        <v>0</v>
      </c>
      <c r="V37" s="424">
        <f t="shared" si="8"/>
        <v>2278</v>
      </c>
      <c r="W37" s="424">
        <f t="shared" si="8"/>
        <v>0</v>
      </c>
      <c r="X37" s="424">
        <f t="shared" si="8"/>
        <v>0</v>
      </c>
      <c r="Y37" s="424">
        <f t="shared" si="8"/>
        <v>0</v>
      </c>
      <c r="Z37" s="425">
        <f t="shared" si="8"/>
        <v>54.9</v>
      </c>
      <c r="AA37" s="426">
        <f t="shared" si="4"/>
        <v>8808.1999999999989</v>
      </c>
    </row>
    <row r="38" spans="2:27" ht="24" customHeight="1" x14ac:dyDescent="0.15">
      <c r="B38" s="170"/>
      <c r="C38" s="776"/>
      <c r="D38" s="227"/>
      <c r="E38" s="225" t="s">
        <v>319</v>
      </c>
      <c r="F38" s="443"/>
      <c r="G38" s="415">
        <f t="shared" ref="G38:Z38" si="9">SUM(G39:G41)</f>
        <v>0</v>
      </c>
      <c r="H38" s="415">
        <f t="shared" si="9"/>
        <v>5351.9</v>
      </c>
      <c r="I38" s="415">
        <f t="shared" si="9"/>
        <v>0</v>
      </c>
      <c r="J38" s="415">
        <f t="shared" si="9"/>
        <v>0</v>
      </c>
      <c r="K38" s="415">
        <f t="shared" si="9"/>
        <v>0</v>
      </c>
      <c r="L38" s="415">
        <f t="shared" si="9"/>
        <v>523.9</v>
      </c>
      <c r="M38" s="415">
        <f t="shared" si="9"/>
        <v>33</v>
      </c>
      <c r="N38" s="415">
        <f t="shared" si="9"/>
        <v>355.4</v>
      </c>
      <c r="O38" s="415">
        <f t="shared" si="9"/>
        <v>0</v>
      </c>
      <c r="P38" s="415">
        <f t="shared" si="9"/>
        <v>0</v>
      </c>
      <c r="Q38" s="415">
        <f t="shared" si="9"/>
        <v>0</v>
      </c>
      <c r="R38" s="415">
        <f t="shared" si="9"/>
        <v>0</v>
      </c>
      <c r="S38" s="415">
        <f t="shared" si="9"/>
        <v>101.5</v>
      </c>
      <c r="T38" s="415">
        <f t="shared" si="9"/>
        <v>109.6</v>
      </c>
      <c r="U38" s="415">
        <f t="shared" si="9"/>
        <v>0</v>
      </c>
      <c r="V38" s="415">
        <f t="shared" si="9"/>
        <v>2278</v>
      </c>
      <c r="W38" s="415">
        <f t="shared" si="9"/>
        <v>0</v>
      </c>
      <c r="X38" s="415">
        <f t="shared" si="9"/>
        <v>0</v>
      </c>
      <c r="Y38" s="415">
        <f t="shared" si="9"/>
        <v>0</v>
      </c>
      <c r="Z38" s="416">
        <f t="shared" si="9"/>
        <v>54.9</v>
      </c>
      <c r="AA38" s="417">
        <f t="shared" si="4"/>
        <v>8808.1999999999989</v>
      </c>
    </row>
    <row r="39" spans="2:27" ht="24" customHeight="1" x14ac:dyDescent="0.15">
      <c r="B39" s="170"/>
      <c r="C39" s="776"/>
      <c r="D39" s="228"/>
      <c r="E39" s="223"/>
      <c r="F39" s="221" t="s">
        <v>233</v>
      </c>
      <c r="G39" s="418">
        <f>+ｱ.燃え殻!$Z$28</f>
        <v>0</v>
      </c>
      <c r="H39" s="418">
        <f>+ｲ.汚泥!$Z$28</f>
        <v>5351.9</v>
      </c>
      <c r="I39" s="418">
        <f>+ｳ.廃油!$Z$28</f>
        <v>0</v>
      </c>
      <c r="J39" s="418">
        <f>+ｴ.廃酸!$Z$28</f>
        <v>0</v>
      </c>
      <c r="K39" s="418">
        <f>+ｵ.廃ｱﾙｶﾘ!$Z$28</f>
        <v>0</v>
      </c>
      <c r="L39" s="418">
        <f>+ｶ.廃ﾌﾟﾗ類!$Z$28</f>
        <v>523.9</v>
      </c>
      <c r="M39" s="418">
        <f>+ｷ.紙くず!$Z$28</f>
        <v>33</v>
      </c>
      <c r="N39" s="418">
        <f>+ｸ.木くず!$Z$28</f>
        <v>355.4</v>
      </c>
      <c r="O39" s="418">
        <f>+ｹ.繊維くず!$Z$28</f>
        <v>0</v>
      </c>
      <c r="P39" s="418">
        <f>+ｺ.動植物性残さ!$Z$28</f>
        <v>0</v>
      </c>
      <c r="Q39" s="418">
        <f>+ｻ.動物系固形不要物!$Z$28</f>
        <v>0</v>
      </c>
      <c r="R39" s="418">
        <f>+ｼ.ｺﾞﾑくず!$Z$28</f>
        <v>0</v>
      </c>
      <c r="S39" s="418">
        <f>+ｽ.金属くず!$Z$28</f>
        <v>101.5</v>
      </c>
      <c r="T39" s="418">
        <f>+ｾ.ｶﾞﾗｽ･ｺﾝｸﾘ･陶磁器くず!$Z$28</f>
        <v>109.6</v>
      </c>
      <c r="U39" s="418">
        <f>+ｿ.鉱さい!$Z$28</f>
        <v>0</v>
      </c>
      <c r="V39" s="418">
        <f>+ﾀ.がれき類!$Z$28</f>
        <v>2278</v>
      </c>
      <c r="W39" s="418">
        <f>+ﾁ.動物のふん尿!$Z$28</f>
        <v>0</v>
      </c>
      <c r="X39" s="418">
        <f>+ﾂ.動物の死体!$Z$28</f>
        <v>0</v>
      </c>
      <c r="Y39" s="418">
        <f>+ﾃ.ばいじん!$Z$28</f>
        <v>0</v>
      </c>
      <c r="Z39" s="419">
        <f>+ﾄ.混合廃棄物その他!$Z$28</f>
        <v>54.9</v>
      </c>
      <c r="AA39" s="420">
        <f t="shared" si="4"/>
        <v>8808.1999999999989</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5351.9</v>
      </c>
      <c r="I43" s="427">
        <f>+ｳ.廃油!$AK$27</f>
        <v>0</v>
      </c>
      <c r="J43" s="427">
        <f>+ｴ.廃酸!$AK$27</f>
        <v>0</v>
      </c>
      <c r="K43" s="427">
        <f>+ｵ.廃ｱﾙｶﾘ!$AK$27</f>
        <v>0</v>
      </c>
      <c r="L43" s="427">
        <f>+ｶ.廃ﾌﾟﾗ類!$AK$27</f>
        <v>523.9</v>
      </c>
      <c r="M43" s="427">
        <f>+ｷ.紙くず!$AK$27</f>
        <v>33</v>
      </c>
      <c r="N43" s="427">
        <f>+ｸ.木くず!$AK$27</f>
        <v>355.4</v>
      </c>
      <c r="O43" s="427">
        <f>+ｹ.繊維くず!$AK$27</f>
        <v>0</v>
      </c>
      <c r="P43" s="427">
        <f>+ｺ.動植物性残さ!$AK$27</f>
        <v>0</v>
      </c>
      <c r="Q43" s="427">
        <f>+ｻ.動物系固形不要物!$AK$27</f>
        <v>0</v>
      </c>
      <c r="R43" s="427">
        <f>+ｼ.ｺﾞﾑくず!$AK$27</f>
        <v>0</v>
      </c>
      <c r="S43" s="427">
        <f>+ｽ.金属くず!$AK$27</f>
        <v>101.5</v>
      </c>
      <c r="T43" s="427">
        <f>+ｾ.ｶﾞﾗｽ･ｺﾝｸﾘ･陶磁器くず!$AK$27</f>
        <v>109.6</v>
      </c>
      <c r="U43" s="427">
        <f>+ｿ.鉱さい!$AK$27</f>
        <v>0</v>
      </c>
      <c r="V43" s="427">
        <f>+ﾀ.がれき類!$AK$27</f>
        <v>2278</v>
      </c>
      <c r="W43" s="427">
        <f>+ﾁ.動物のふん尿!$AK$27</f>
        <v>0</v>
      </c>
      <c r="X43" s="427">
        <f>+ﾂ.動物の死体!$AK$27</f>
        <v>0</v>
      </c>
      <c r="Y43" s="427">
        <f>+ﾃ.ばいじん!$AK$27</f>
        <v>0</v>
      </c>
      <c r="Z43" s="428">
        <f>+ﾄ.混合廃棄物その他!$AK$27</f>
        <v>54.9</v>
      </c>
      <c r="AA43" s="429">
        <f t="shared" si="4"/>
        <v>8808.1999999999989</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5351.9</v>
      </c>
      <c r="I45" s="433">
        <f>+ｳ.廃油!$AR$24</f>
        <v>0</v>
      </c>
      <c r="J45" s="433">
        <f>+ｴ.廃酸!$AR$24</f>
        <v>0</v>
      </c>
      <c r="K45" s="433">
        <f>+ｵ.廃ｱﾙｶﾘ!$AR$24</f>
        <v>0</v>
      </c>
      <c r="L45" s="433">
        <f>+ｶ.廃ﾌﾟﾗ類!$AR$24</f>
        <v>523.9</v>
      </c>
      <c r="M45" s="433">
        <f>+ｷ.紙くず!$AR$24</f>
        <v>33</v>
      </c>
      <c r="N45" s="433">
        <f>+ｸ.木くず!$AR$24</f>
        <v>355.4</v>
      </c>
      <c r="O45" s="433">
        <f>+ｹ.繊維くず!$AR$24</f>
        <v>0</v>
      </c>
      <c r="P45" s="433">
        <f>+ｺ.動植物性残さ!$AR$24</f>
        <v>0</v>
      </c>
      <c r="Q45" s="433">
        <f>+ｻ.動物系固形不要物!$AR$24</f>
        <v>0</v>
      </c>
      <c r="R45" s="433">
        <f>+ｼ.ｺﾞﾑくず!$AR$24</f>
        <v>0</v>
      </c>
      <c r="S45" s="433">
        <f>+ｽ.金属くず!$AR$24</f>
        <v>101.5</v>
      </c>
      <c r="T45" s="433">
        <f>+ｾ.ｶﾞﾗｽ･ｺﾝｸﾘ･陶磁器くず!$AR$24</f>
        <v>109.6</v>
      </c>
      <c r="U45" s="433">
        <f>+ｿ.鉱さい!$AR$24</f>
        <v>0</v>
      </c>
      <c r="V45" s="433">
        <f>+ﾀ.がれき類!$AR$24</f>
        <v>2278</v>
      </c>
      <c r="W45" s="433">
        <f>+ﾁ.動物のふん尿!$AR$24</f>
        <v>0</v>
      </c>
      <c r="X45" s="433">
        <f>+ﾂ.動物の死体!$AR$24</f>
        <v>0</v>
      </c>
      <c r="Y45" s="433">
        <f>+ﾃ.ばいじん!$AR$24</f>
        <v>0</v>
      </c>
      <c r="Z45" s="434">
        <f>+ﾄ.混合廃棄物その他!$AR$24</f>
        <v>54.9</v>
      </c>
      <c r="AA45" s="435">
        <f t="shared" si="4"/>
        <v>8808.1999999999989</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10703.8</v>
      </c>
      <c r="I55" s="480">
        <f t="shared" si="10"/>
        <v>0</v>
      </c>
      <c r="J55" s="480">
        <f t="shared" si="10"/>
        <v>0</v>
      </c>
      <c r="K55" s="480">
        <f t="shared" si="10"/>
        <v>0</v>
      </c>
      <c r="L55" s="480">
        <f t="shared" si="10"/>
        <v>1047.8</v>
      </c>
      <c r="M55" s="480">
        <f t="shared" si="10"/>
        <v>66</v>
      </c>
      <c r="N55" s="480">
        <f t="shared" si="10"/>
        <v>710.8</v>
      </c>
      <c r="O55" s="480">
        <f t="shared" si="10"/>
        <v>0</v>
      </c>
      <c r="P55" s="480">
        <f t="shared" si="10"/>
        <v>0</v>
      </c>
      <c r="Q55" s="480">
        <f t="shared" si="10"/>
        <v>0</v>
      </c>
      <c r="R55" s="480">
        <f t="shared" si="10"/>
        <v>0</v>
      </c>
      <c r="S55" s="480">
        <f t="shared" si="10"/>
        <v>203</v>
      </c>
      <c r="T55" s="480">
        <f t="shared" si="10"/>
        <v>219.2</v>
      </c>
      <c r="U55" s="480">
        <f t="shared" si="10"/>
        <v>0</v>
      </c>
      <c r="V55" s="480">
        <f t="shared" si="10"/>
        <v>4556</v>
      </c>
      <c r="W55" s="480">
        <f t="shared" si="10"/>
        <v>0</v>
      </c>
      <c r="X55" s="480">
        <f t="shared" si="10"/>
        <v>0</v>
      </c>
      <c r="Y55" s="480">
        <f t="shared" si="10"/>
        <v>0</v>
      </c>
      <c r="Z55" s="480">
        <f t="shared" si="10"/>
        <v>109.8</v>
      </c>
      <c r="AA55" s="481">
        <f>+AA9+AA19+AA20</f>
        <v>17616.399999999998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 月    28日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神奈川県横浜市西区平沼1丁目3番13号</v>
      </c>
      <c r="M16" s="851"/>
      <c r="N16" s="851"/>
      <c r="O16" s="851"/>
      <c r="P16" s="851"/>
      <c r="Q16" s="851"/>
      <c r="R16" s="851"/>
      <c r="S16" s="851"/>
      <c r="T16" s="851"/>
      <c r="U16" s="282"/>
    </row>
    <row r="17" spans="1:21" ht="26.25" customHeight="1" x14ac:dyDescent="0.15">
      <c r="C17" s="86"/>
      <c r="I17" s="25"/>
      <c r="J17" s="25" t="s">
        <v>7</v>
      </c>
      <c r="K17" s="25"/>
      <c r="L17" s="851" t="str">
        <f>+表紙!L41</f>
        <v>株式会社　大勝　代表取締役　小勝　次郎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045-326-2727</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　大勝</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2726</v>
      </c>
      <c r="Q25" s="823"/>
      <c r="R25" s="823"/>
      <c r="S25" s="823"/>
      <c r="T25" s="823"/>
      <c r="U25" s="824"/>
    </row>
    <row r="26" spans="1:21" ht="26.25" customHeight="1" x14ac:dyDescent="0.15">
      <c r="C26" s="570" t="s">
        <v>11</v>
      </c>
      <c r="D26" s="571"/>
      <c r="E26" s="572"/>
      <c r="F26" s="838" t="str">
        <f>+表紙!F50</f>
        <v>神奈川県横浜市西区平沼1丁目3番13号　大勝ビル6F、7F、8F</v>
      </c>
      <c r="G26" s="839"/>
      <c r="H26" s="839"/>
      <c r="I26" s="839"/>
      <c r="J26" s="839"/>
      <c r="K26" s="839"/>
      <c r="L26" s="839"/>
      <c r="M26" s="839"/>
      <c r="N26" s="341" t="s">
        <v>172</v>
      </c>
      <c r="O26"/>
      <c r="P26"/>
      <c r="Q26" s="833" t="str">
        <f>IF(+表紙!Q50="","",+表紙!Q50)</f>
        <v>045-326-2662</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7394</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101</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8808.1999999999989</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各現場にて可能な限り品目別に分別し混合廃棄物の削減に努めた。廃棄物の排出量低減し、可能な限り再資源化しリサイクル率の向上に努めた。</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8808.1999999999989</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継続し現状の取り組みを維持していく。</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特別管理廃棄物、一般廃棄物、廃プラ、紙くず、木くず、金属くず、ガラス・コンクリート・陶磁器くず等品目ごとに分別し収集運搬事業者に引き渡している。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継続し現状の取り組みを維持していく。</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全処理委託の為、自ら再生利用する事はない。</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継続し現状の取り組みを維持していく。</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全処理委託の為、自ら再生利用する事はない。</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継続し現状の取り組みを維持していく。</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全処理委託の為、自ら再生利用する事はない。</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継続し現状の取り組みを維持していく。</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8808.1999999999989</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8808.1999999999989</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再資源化処理を中心とした廃棄物処理事業者を選定し委託契約を締結している。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8808.1999999999989</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8808.1999999999989</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今後も現状の取り組みを維持し、電子マニフェストを運用している再資源化処理を中心とした廃棄物処理事業を積極的に選定し委託契約を締結し廃棄物の分別に努め、廃棄物の削減ができるよう努力する。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2024-06-28T03:01:55Z</dcterms:created>
  <dcterms:modified xsi:type="dcterms:W3CDTF">2024-09-05T05:54:22Z</dcterms:modified>
</cp:coreProperties>
</file>