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2" i="94"/>
  <c r="H31" i="94" s="1"/>
  <c r="H26" i="94" s="1"/>
  <c r="AA44" i="94"/>
  <c r="K226" i="95" s="1"/>
  <c r="K202" i="98" s="1"/>
  <c r="I32"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<sst xmlns="http://schemas.openxmlformats.org/spreadsheetml/2006/main" count="3166" uniqueCount="454">
  <si>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</si>
  <si>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</si>
  <si>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</si>
  <si>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</si>
  <si>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</si>
  <si>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</si>
  <si>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</si>
  <si>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</si>
  <si>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</si>
  <si>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</si>
  <si>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</si>
  <si>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</si>
  <si>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</si>
  <si>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</si>
  <si>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</si>
  <si>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</si>
  <si>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</si>
  <si>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</si>
  <si>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</si>
  <si>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</si>
  <si>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</si>
  <si>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</si>
  <si>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</si>
  <si>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</si>
  <si>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</si>
  <si>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</si>
  <si>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</si>
  <si>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</si>
  <si>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</si>
  <si>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</si>
  <si>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</si>
  <si>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</si>
  <si>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</si>
  <si>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</si>
  <si>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</si>
  <si>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</si>
  <si>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</si>
  <si>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</si>
  <si>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</si>
  <si>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</si>
  <si>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</si>
  <si>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</si>
  <si>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</si>
  <si>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</si>
  <si>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</si>
  <si>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</si>
  <si>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</si>
  <si>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</si>
  <si>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</si>
  <si>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</si>
  <si>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</si>
  <si>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</si>
  <si>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</si>
  <si>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</si>
  <si>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</si>
  <si>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</si>
  <si>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</si>
  <si>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</si>
  <si>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</si>
  <si>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</si>
  <si>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</si>
  <si>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</si>
  <si>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</si>
  <si>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</si>
  <si>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</si>
  <si>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</si>
  <si>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</si>
  <si>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</si>
  <si>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</si>
  <si>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</si>
  <si>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</si>
  <si>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</si>
  <si>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</si>
  <si>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</si>
  <si>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</si>
  <si>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</si>
  <si>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</si>
  <si>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</si>
  <si>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</si>
  <si>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</si>
  <si>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</si>
  <si>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</si>
  <si>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</si>
  <si>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</si>
  <si>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</si>
  <si>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</si>
  <si>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</si>
  <si>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</si>
  <si>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</si>
  <si>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</si>
  <si>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</si>
  <si>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</si>
  <si>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</si>
  <si>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</si>
  <si>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</si>
  <si>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</si>
  <si>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</si>
  <si>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</si>
  <si>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</si>
  <si>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</si>
  <si>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</si>
  <si>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</si>
  <si>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</si>
  <si>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</si>
  <si>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</si>
  <si>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</si>
  <si>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</si>
  <si>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</si>
  <si>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</si>
  <si>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</si>
  <si>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</si>
  <si>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</si>
  <si>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</si>
  <si>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</si>
  <si>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</si>
  <si>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</si>
  <si>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</si>
  <si>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</si>
  <si>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</si>
  <si>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</si>
  <si>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</si>
  <si>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</si>
  <si>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</si>
  <si>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</si>
  <si>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</si>
  <si>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</si>
  <si>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</si>
  <si>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</si>
  <si>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</si>
  <si>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</si>
  <si>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</si>
  <si>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</si>
  <si>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</si>
  <si>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</si>
  <si>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</si>
  <si>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</si>
  <si>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</si>
  <si>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</si>
  <si>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</si>
  <si>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</si>
  <si>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</si>
  <si>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</si>
  <si>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</si>
  <si>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</si>
  <si>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</si>
  <si>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</si>
  <si>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</si>
  <si>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</si>
  <si>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</si>
  <si>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</si>
  <si>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</si>
  <si>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</si>
  <si>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</si>
  <si>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</si>
  <si>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</si>
  <si>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</si>
  <si>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</si>
  <si>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</si>
  <si>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</si>
  <si>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</si>
  <si>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</si>
  <si>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</si>
  <si>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</si>
  <si>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</si>
  <si>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</si>
  <si>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</si>
  <si>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</si>
  <si>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</si>
  <si>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</si>
  <si>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</si>
  <si>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</si>
  <si>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</si>
  <si>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</si>
  <si>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</si>
  <si>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</si>
  <si>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</si>
  <si>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</si>
  <si>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</si>
  <si>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</si>
  <si>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</si>
  <si>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</si>
  <si>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</si>
  <si>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</si>
  <si>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</si>
  <si>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</si>
  <si>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</si>
  <si>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</si>
  <si>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</si>
  <si>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</si>
  <si>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</si>
  <si>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</si>
  <si>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</si>
  <si>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</si>
  <si>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</si>
  <si>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</si>
  <si>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</si>
  <si>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</si>
  <si>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</si>
  <si>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</si>
  <si>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</si>
  <si>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</si>
  <si>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</si>
  <si>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</si>
  <si>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</si>
  <si>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</si>
  <si>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</si>
  <si>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</si>
  <si>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</si>
  <si>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</si>
  <si>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</si>
  <si>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</si>
  <si>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</si>
  <si>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</si>
  <si>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</si>
  <si>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</si>
  <si>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</si>
  <si>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</si>
  <si>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</si>
  <si>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</si>
  <si>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</si>
  <si>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</si>
  <si>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</si>
  <si>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</si>
  <si>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</si>
  <si>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</si>
  <si>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</si>
  <si>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</si>
  <si>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</si>
  <si>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</si>
  <si>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</si>
  <si>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</si>
  <si>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</si>
  <si>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</si>
  <si>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</si>
  <si>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</si>
  <si>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</si>
  <si>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</si>
  <si>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</si>
  <si>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</si>
  <si>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</si>
  <si>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</si>
  <si>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</si>
  <si>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</si>
  <si>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</si>
  <si>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</si>
  <si>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</si>
  <si>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</si>
  <si>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</si>
  <si>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</si>
  <si>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</si>
  <si>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</si>
  <si>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</si>
  <si>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</si>
  <si>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</si>
  <si>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</si>
  <si>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</si>
  <si>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</si>
  <si>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</si>
  <si>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</si>
  <si>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</si>
  <si>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</si>
  <si>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</si>
  <si>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</si>
  <si>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</si>
  <si>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</si>
  <si>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</si>
  <si>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</si>
  <si>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</si>
  <si>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</si>
  <si>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</si>
  <si>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</si>
  <si>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</si>
  <si>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</si>
  <si>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</si>
  <si>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</si>
  <si>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</si>
  <si>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</si>
  <si>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</si>
  <si>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</si>
  <si>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</si>
  <si>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</si>
  <si>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</si>
  <si>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</si>
  <si>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</si>
  <si>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</si>
  <si>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</si>
  <si>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</si>
  <si>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</si>
  <si>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</si>
  <si>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</si>
  <si>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</si>
  <si>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</si>
  <si>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</si>
  <si>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</si>
  <si>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</si>
  <si>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</si>
  <si>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</si>
  <si>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</si>
  <si>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</si>
  <si>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</si>
  <si>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</si>
  <si>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</si>
  <si>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</si>
  <si>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</si>
  <si>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</si>
  <si>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</si>
  <si>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</si>
  <si>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</si>
  <si>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</si>
  <si>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</si>
  <si>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</si>
  <si>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</si>
  <si>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</si>
  <si>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</si>
  <si>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</si>
  <si>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</si>
  <si>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</si>
  <si>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</si>
  <si>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</si>
  <si>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</si>
  <si>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</si>
  <si>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</si>
  <si>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</si>
  <si>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</si>
  <si>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</si>
  <si>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</si>
  <si>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</si>
  <si>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</si>
  <si>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</si>
  <si>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</si>
  <si>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</si>
  <si>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</si>
  <si>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</si>
  <si>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</si>
  <si>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</si>
  <si>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</si>
  <si>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</si>
  <si>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</si>
  <si>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</si>
  <si>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</si>
  <si>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</si>
  <si>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</si>
  <si>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</si>
  <si>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</si>
  <si>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</si>
  <si>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</si>
  <si>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</si>
  <si>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</si>
  <si>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</si>
  <si>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</si>
  <si>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</si>
  <si>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</si>
  <si>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</si>
  <si>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</si>
  <si>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</si>
  <si>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</si>
  <si>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</si>
  <si>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</si>
  <si>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</si>
  <si>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</si>
  <si>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</si>
  <si>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</si>
  <si>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</si>
  <si>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</si>
  <si>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</si>
  <si>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</si>
  <si>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</si>
  <si>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</si>
  <si>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</si>
  <si>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</si>
  <si>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</si>
  <si>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</si>
  <si>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</si>
  <si>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</si>
  <si>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</si>
  <si>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</si>
  <si>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</si>
  <si>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</si>
  <si>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</si>
  <si>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</si>
  <si>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</si>
  <si>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</si>
  <si>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</si>
  <si>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</si>
  <si>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</si>
  <si>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</si>
  <si>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</si>
  <si>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</si>
  <si>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</si>
  <si>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</si>
  <si>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</si>
  <si>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</si>
  <si>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</si>
  <si>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</si>
  <si>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</si>
  <si>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</si>
  <si>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</si>
  <si>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</si>
  <si>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</si>
  <si>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</si>
  <si>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</si>
  <si>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</si>
  <si>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</si>
  <si>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</si>
  <si>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</si>
  <si>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</si>
  <si>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</si>
  <si>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</si>
  <si>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</si>
  <si>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</si>
  <si>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</si>
  <si>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</si>
  <si>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</si>
  <si>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</si>
  <si>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</si>
  <si>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</si>
  <si>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</si>
  <si>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</si>
  <si>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</si>
  <si>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</si>
  <si>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</si>
  <si>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</si>
  <si>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</si>
  <si>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</si>
  <si>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</si>
  <si>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</si>
  <si>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</si>
  <si>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</si>
  <si>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</si>
  <si>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</si>
  <si>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</si>
  <si>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</si>
  <si>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</si>
  <si>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</si>
  <si>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</si>
  <si>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</si>
  <si>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</si>
  <si>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</si>
  <si>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</si>
  <si>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</si>
  <si>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</si>
  <si>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</si>
  <si>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</si>
  <si>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</si>
  <si>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</si>
  <si>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27日</t>
    <phoneticPr fontId="3"/>
  </si>
  <si>
    <t>神奈川県横横浜市鶴見区大黒町7-76</t>
  </si>
  <si>
    <t>鶴見菱光株式会社
代表取締役　芦沢　尚幸</t>
  </si>
  <si>
    <t>鶴見菱光株式会社</t>
  </si>
  <si>
    <t>神奈川県横浜市鶴見区大黒町7-76</t>
  </si>
  <si>
    <t>045-521-5821</t>
  </si>
  <si>
    <t>横浜市長</t>
  </si>
  <si>
    <t>生コンクリート製造業</t>
  </si>
  <si>
    <t>別添資料</t>
    <rPh sb="0" eb="4">
      <t>ベッテンシリョウ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</si>
</sst>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D87" sqref="D8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2086</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133</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1476</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12</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2</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11070</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2</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10828</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5783</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5610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5287</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5287</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5218</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5218</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鶴見菱光株式会社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T17" sqref="AT1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7854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2244</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7854</v>
      </c>
      <c r="P18" s="882"/>
      <c r="Q18" s="882"/>
      <c r="R18" s="882"/>
      <c r="S18" s="67" t="s">
        <v>14</v>
      </c>
      <c r="T18"/>
      <c r="U18" s="349"/>
      <c r="V18"/>
      <c r="W18" s="233"/>
      <c r="X18" s="831">
        <f>+ROUND(AG9,1)+ROUND(AG12,1)+ROUND(AG15,1)+AG18</f>
        <v>2244</v>
      </c>
      <c r="Y18" s="832"/>
      <c r="Z18" s="832"/>
      <c r="AA18" s="67" t="s">
        <v>4</v>
      </c>
      <c r="AB18" s="232"/>
      <c r="AC18" s="232"/>
      <c r="AD18" s="845"/>
      <c r="AG18" s="847">
        <f>+ROUND(AN18,1)+ROUND(AN21,1)</f>
        <v>2244</v>
      </c>
      <c r="AH18" s="848"/>
      <c r="AI18" s="848"/>
      <c r="AJ18" s="848"/>
      <c r="AK18" s="59" t="s">
        <v>13</v>
      </c>
      <c r="AL18" s="70"/>
      <c r="AN18" s="423">
        <f>+ROUND(AT16,1)+ROUND(AT17,1)+ROUND(AT18,1)</f>
        <v>2244</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5610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8096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2244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5783</v>
      </c>
      <c r="G27" s="837"/>
      <c r="H27" s="234" t="s">
        <v>198</v>
      </c>
      <c r="L27" s="845"/>
      <c r="O27" s="847">
        <f>+Q30+ROUND(Q33,1)</f>
        <v>0</v>
      </c>
      <c r="P27" s="881"/>
      <c r="Q27" s="881"/>
      <c r="R27" s="881"/>
      <c r="S27" s="59" t="s">
        <v>38</v>
      </c>
      <c r="T27" s="80"/>
      <c r="U27" s="80"/>
      <c r="X27" s="78" t="s">
        <v>39</v>
      </c>
      <c r="Y27" s="81"/>
      <c r="AG27" s="68"/>
      <c r="AH27" s="68"/>
      <c r="AI27" s="68"/>
      <c r="AJ27" s="68"/>
      <c r="AK27" s="831">
        <f>+AG18+O27</f>
        <v>2244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2313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2313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T18" sqref="AT1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2974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2974</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2974</v>
      </c>
      <c r="P18" s="882"/>
      <c r="Q18" s="882"/>
      <c r="R18" s="882"/>
      <c r="S18" s="67" t="s">
        <v>14</v>
      </c>
      <c r="T18"/>
      <c r="U18" s="349"/>
      <c r="V18"/>
      <c r="W18" s="233"/>
      <c r="X18" s="831">
        <f>+ROUND(AG9,1)+ROUND(AG12,1)+ROUND(AG15,1)+AG18</f>
        <v>2974</v>
      </c>
      <c r="Y18" s="832"/>
      <c r="Z18" s="832"/>
      <c r="AA18" s="67" t="s">
        <v>4</v>
      </c>
      <c r="AB18" s="232"/>
      <c r="AC18" s="232"/>
      <c r="AD18" s="845"/>
      <c r="AG18" s="847">
        <f>+ROUND(AN18,1)+ROUND(AN21,1)</f>
        <v>2974</v>
      </c>
      <c r="AH18" s="848"/>
      <c r="AI18" s="848"/>
      <c r="AJ18" s="848"/>
      <c r="AK18" s="59" t="s">
        <v>13</v>
      </c>
      <c r="AL18" s="70"/>
      <c r="AN18" s="423">
        <f>+ROUND(AT16,1)+ROUND(AT17,1)+ROUND(AT18,1)</f>
        <v>2974</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2974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2974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2974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2974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2974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鶴見菱光株式会社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H19" sqref="H1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鶴見菱光株式会社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8096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2974</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11070</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5783</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5783</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2313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2974</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5287</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2313</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2974</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5287</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7854</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2974</v>
      </c>
      <c r="U19" s="519">
        <f t="shared" si="1"/>
        <v>0</v>
      </c>
      <c r="V19" s="519">
        <f t="shared" si="1"/>
        <v>0</v>
      </c>
      <c r="W19" s="519">
        <f t="shared" si="1"/>
        <v>0</v>
      </c>
      <c r="X19" s="519">
        <f t="shared" si="1"/>
        <v>0</v>
      </c>
      <c r="Y19" s="519">
        <f t="shared" si="1"/>
        <v>0</v>
      </c>
      <c r="Z19" s="520">
        <f t="shared" si="1"/>
        <v>0</v>
      </c>
      <c r="AA19" s="521">
        <f t="shared" ref="AA19:AA25" si="2">SUM(G19:Z19)</f>
        <v>10828</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7854</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2974</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10828</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2244</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2974</v>
      </c>
      <c r="U26" s="539">
        <f t="shared" si="3"/>
        <v>0</v>
      </c>
      <c r="V26" s="539">
        <f t="shared" si="3"/>
        <v>0</v>
      </c>
      <c r="W26" s="539">
        <f t="shared" si="3"/>
        <v>0</v>
      </c>
      <c r="X26" s="539">
        <f t="shared" si="3"/>
        <v>0</v>
      </c>
      <c r="Y26" s="539">
        <f t="shared" si="3"/>
        <v>0</v>
      </c>
      <c r="Z26" s="540">
        <f t="shared" si="3"/>
        <v>0</v>
      </c>
      <c r="AA26" s="541">
        <f t="shared" ref="AA26:AA47" si="4">SUM(G26:Z26)</f>
        <v>5218</v>
      </c>
    </row>
    <row r="27" spans="2:27" ht="24" customHeight="1" x14ac:dyDescent="0.15">
      <c r="B27" s="186"/>
      <c r="C27" s="976"/>
      <c r="D27" s="191" t="s">
        <v>25</v>
      </c>
      <c r="E27" s="969" t="s">
        <v>344</v>
      </c>
      <c r="F27" s="970"/>
      <c r="G27" s="539">
        <f t="shared" ref="G27:Z27" si="5">+G23-G26</f>
        <v>0</v>
      </c>
      <c r="H27" s="539">
        <f t="shared" si="5"/>
        <v>5610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5610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2244</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2974</v>
      </c>
      <c r="U31" s="539">
        <f t="shared" si="6"/>
        <v>0</v>
      </c>
      <c r="V31" s="539">
        <f t="shared" si="6"/>
        <v>0</v>
      </c>
      <c r="W31" s="539">
        <f t="shared" si="6"/>
        <v>0</v>
      </c>
      <c r="X31" s="539">
        <f t="shared" si="6"/>
        <v>0</v>
      </c>
      <c r="Y31" s="539">
        <f t="shared" si="6"/>
        <v>0</v>
      </c>
      <c r="Z31" s="540">
        <f t="shared" si="6"/>
        <v>0</v>
      </c>
      <c r="AA31" s="541">
        <f t="shared" si="4"/>
        <v>5218</v>
      </c>
    </row>
    <row r="32" spans="2:27" ht="24" customHeight="1" x14ac:dyDescent="0.15">
      <c r="B32" s="188">
        <v>6</v>
      </c>
      <c r="C32" s="144"/>
      <c r="D32" s="250"/>
      <c r="E32" s="245" t="s">
        <v>322</v>
      </c>
      <c r="F32" s="585"/>
      <c r="G32" s="545">
        <f t="shared" ref="G32:Z32" si="7">SUM(G33:G35)</f>
        <v>0</v>
      </c>
      <c r="H32" s="545">
        <f t="shared" si="7"/>
        <v>2244</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2974</v>
      </c>
      <c r="U32" s="545">
        <f t="shared" si="7"/>
        <v>0</v>
      </c>
      <c r="V32" s="545">
        <f t="shared" si="7"/>
        <v>0</v>
      </c>
      <c r="W32" s="545">
        <f t="shared" si="7"/>
        <v>0</v>
      </c>
      <c r="X32" s="545">
        <f t="shared" si="7"/>
        <v>0</v>
      </c>
      <c r="Y32" s="545">
        <f t="shared" si="7"/>
        <v>0</v>
      </c>
      <c r="Z32" s="546">
        <f t="shared" si="7"/>
        <v>0</v>
      </c>
      <c r="AA32" s="547">
        <f t="shared" si="4"/>
        <v>5218</v>
      </c>
    </row>
    <row r="33" spans="2:27" ht="24" customHeight="1" x14ac:dyDescent="0.15">
      <c r="B33" s="188" t="s">
        <v>226</v>
      </c>
      <c r="C33" s="144"/>
      <c r="D33" s="248"/>
      <c r="E33" s="243"/>
      <c r="F33" s="241" t="s">
        <v>233</v>
      </c>
      <c r="G33" s="548">
        <f>+ｱ.燃え殻!$AT$16</f>
        <v>0</v>
      </c>
      <c r="H33" s="548">
        <f>+ｲ.汚泥!$AT$16</f>
        <v>2244</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2974</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5218</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2244</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2974</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5218</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2244</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2974</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5218</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15950</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5948</v>
      </c>
      <c r="U55" s="634">
        <f t="shared" si="10"/>
        <v>0</v>
      </c>
      <c r="V55" s="634">
        <f t="shared" si="10"/>
        <v>0</v>
      </c>
      <c r="W55" s="634">
        <f t="shared" si="10"/>
        <v>0</v>
      </c>
      <c r="X55" s="634">
        <f t="shared" si="10"/>
        <v>0</v>
      </c>
      <c r="Y55" s="634">
        <f t="shared" si="10"/>
        <v>0</v>
      </c>
      <c r="Z55" s="634">
        <f t="shared" si="10"/>
        <v>0</v>
      </c>
      <c r="AA55" s="633">
        <f>+AA9+AA19+AA20</f>
        <v>21898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27日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神奈川県横横浜市鶴見区大黒町7-76</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鶴見菱光株式会社
代表取締役　芦沢　尚幸</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045-521-5821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鶴見菱光株式会社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2086</v>
      </c>
      <c r="Q25" s="1086"/>
      <c r="R25" s="1086"/>
      <c r="S25" s="1086"/>
      <c r="T25" s="1086"/>
      <c r="U25" s="1087"/>
    </row>
    <row r="26" spans="1:22" ht="26.25" customHeight="1" x14ac:dyDescent="0.15">
      <c r="C26" s="1099" t="s">
        <v>11</v>
      </c>
      <c r="D26" s="1100"/>
      <c r="E26" s="1101"/>
      <c r="F26" s="1118" t="str">
        <f>+表紙!F50</f>
        <v>神奈川県横浜市鶴見区大黒町7-76</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生コンクリート製造業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1476</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12</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2</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11070</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2</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10828</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5783</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5610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5287</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5287</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5218</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5218</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2024-09-09T09:51:23Z</dcterms:modified>
</cp:coreProperties>
</file>