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05" yWindow="-105" windowWidth="19425" windowHeight="1222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8" i="94" l="1"/>
  <c r="AA29" i="94"/>
  <c r="AA36" i="94"/>
  <c r="H32" i="94"/>
  <c r="H31" i="94" s="1"/>
  <c r="H26" i="94" s="1"/>
  <c r="AA44" i="94"/>
  <c r="K226" i="95" s="1"/>
  <c r="K202" i="98" s="1"/>
  <c r="H38" i="94"/>
  <c r="H37" i="94" s="1"/>
  <c r="O38" i="94"/>
  <c r="O37" i="94" s="1"/>
  <c r="O19" i="94" s="1"/>
  <c r="O12" i="94" s="1"/>
  <c r="AK27" i="82"/>
  <c r="X32" i="94"/>
  <c r="X31" i="94" s="1"/>
  <c r="X26" i="94" s="1"/>
  <c r="X18" i="82"/>
  <c r="O16" i="83"/>
  <c r="Y50" i="94" s="1"/>
  <c r="X21" i="83"/>
  <c r="AK27" i="83"/>
  <c r="O14" i="94"/>
  <c r="H27" i="94"/>
  <c r="X27" i="94"/>
  <c r="X21" i="78"/>
  <c r="O16" i="79"/>
  <c r="R50" i="94" s="1"/>
  <c r="X21" i="89"/>
  <c r="F12" i="83"/>
  <c r="O18"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9" i="94" l="1"/>
  <c r="O55" i="94" s="1"/>
  <c r="O13" i="94"/>
  <c r="O16" i="94"/>
  <c r="O15" i="94"/>
  <c r="O11" i="94"/>
  <c r="O17" i="94"/>
  <c r="O10"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55" i="94" s="1"/>
  <c r="Q12" i="94"/>
  <c r="T12" i="94"/>
  <c r="T16" i="94"/>
  <c r="T9" i="94"/>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R55" i="94"/>
  <c r="O16" i="74"/>
  <c r="H50" i="94" s="1"/>
  <c r="X21" i="74"/>
  <c r="X21" i="81"/>
  <c r="O16" i="81"/>
  <c r="S50" i="94" s="1"/>
  <c r="J55" i="94"/>
  <c r="V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<sst xmlns="http://schemas.openxmlformats.org/spreadsheetml/2006/main" count="3168" uniqueCount="457">
  <si>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</si>
  <si>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</si>
  <si>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</si>
  <si>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</si>
  <si>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</si>
  <si>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</si>
  <si>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</si>
  <si>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</si>
  <si>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</si>
  <si>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</si>
  <si>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</si>
  <si>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</si>
  <si>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</si>
  <si>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</si>
  <si>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</si>
  <si>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</si>
  <si>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</si>
  <si>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</si>
  <si>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</si>
  <si>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</si>
  <si>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</si>
  <si>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</si>
  <si>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</si>
  <si>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</si>
  <si>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</si>
  <si>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</si>
  <si>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</si>
  <si>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</si>
  <si>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</si>
  <si>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</si>
  <si>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</si>
  <si>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</si>
  <si>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</si>
  <si>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</si>
  <si>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</si>
  <si>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</si>
  <si>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</si>
  <si>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</si>
  <si>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</si>
  <si>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</si>
  <si>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</si>
  <si>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</si>
  <si>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</si>
  <si>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</si>
  <si>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</si>
  <si>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</si>
  <si>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</si>
  <si>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</si>
  <si>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</si>
  <si>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</si>
  <si>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</si>
  <si>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</si>
  <si>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</si>
  <si>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</si>
  <si>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</si>
  <si>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</si>
  <si>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</si>
  <si>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</si>
  <si>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</si>
  <si>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</si>
  <si>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</si>
  <si>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</si>
  <si>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</si>
  <si>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</si>
  <si>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</si>
  <si>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</si>
  <si>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</si>
  <si>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</si>
  <si>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</si>
  <si>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</si>
  <si>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</si>
  <si>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</si>
  <si>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</si>
  <si>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</si>
  <si>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</si>
  <si>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</si>
  <si>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</si>
  <si>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</si>
  <si>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</si>
  <si>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</si>
  <si>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</si>
  <si>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</si>
  <si>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</si>
  <si>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</si>
  <si>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</si>
  <si>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</si>
  <si>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</si>
  <si>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</si>
  <si>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</si>
  <si>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</si>
  <si>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</si>
  <si>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</si>
  <si>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</si>
  <si>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</si>
  <si>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</si>
  <si>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</si>
  <si>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</si>
  <si>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</si>
  <si>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</si>
  <si>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</si>
  <si>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</si>
  <si>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</si>
  <si>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</si>
  <si>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</si>
  <si>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</si>
  <si>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</si>
  <si>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</si>
  <si>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</si>
  <si>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</si>
  <si>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</si>
  <si>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</si>
  <si>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</si>
  <si>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</si>
  <si>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</si>
  <si>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</si>
  <si>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</si>
  <si>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</si>
  <si>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</si>
  <si>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</si>
  <si>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</si>
  <si>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</si>
  <si>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</si>
  <si>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</si>
  <si>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</si>
  <si>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</si>
  <si>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</si>
  <si>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</si>
  <si>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</si>
  <si>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</si>
  <si>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</si>
  <si>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</si>
  <si>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</si>
  <si>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</si>
  <si>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</si>
  <si>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</si>
  <si>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</si>
  <si>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</si>
  <si>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</si>
  <si>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</si>
  <si>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</si>
  <si>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</si>
  <si>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</si>
  <si>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</si>
  <si>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</si>
  <si>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</si>
  <si>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</si>
  <si>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</si>
  <si>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</si>
  <si>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</si>
  <si>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</si>
  <si>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</si>
  <si>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</si>
  <si>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</si>
  <si>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</si>
  <si>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</si>
  <si>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</si>
  <si>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</si>
  <si>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</si>
  <si>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</si>
  <si>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</si>
  <si>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</si>
  <si>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</si>
  <si>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</si>
  <si>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</si>
  <si>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</si>
  <si>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</si>
  <si>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</si>
  <si>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</si>
  <si>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</si>
  <si>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</si>
  <si>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</si>
  <si>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</si>
  <si>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</si>
  <si>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</si>
  <si>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</si>
  <si>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</si>
  <si>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</si>
  <si>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</si>
  <si>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</si>
  <si>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</si>
  <si>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</si>
  <si>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</si>
  <si>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</si>
  <si>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</si>
  <si>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</si>
  <si>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</si>
  <si>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</si>
  <si>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</si>
  <si>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</si>
  <si>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</si>
  <si>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</si>
  <si>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</si>
  <si>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</si>
  <si>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</si>
  <si>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</si>
  <si>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</si>
  <si>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</si>
  <si>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</si>
  <si>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</si>
  <si>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</si>
  <si>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</si>
  <si>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</si>
  <si>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</si>
  <si>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</si>
  <si>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</si>
  <si>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</si>
  <si>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</si>
  <si>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</si>
  <si>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</si>
  <si>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</si>
  <si>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</si>
  <si>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</si>
  <si>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</si>
  <si>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</si>
  <si>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</si>
  <si>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</si>
  <si>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</si>
  <si>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</si>
  <si>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</si>
  <si>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</si>
  <si>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</si>
  <si>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</si>
  <si>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</si>
  <si>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</si>
  <si>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</si>
  <si>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</si>
  <si>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</si>
  <si>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</si>
  <si>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</si>
  <si>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</si>
  <si>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</si>
  <si>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</si>
  <si>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</si>
  <si>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</si>
  <si>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</si>
  <si>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</si>
  <si>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</si>
  <si>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</si>
  <si>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</si>
  <si>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</si>
  <si>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</si>
  <si>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</si>
  <si>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</si>
  <si>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</si>
  <si>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</si>
  <si>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</si>
  <si>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</si>
  <si>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</si>
  <si>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</si>
  <si>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</si>
  <si>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</si>
  <si>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</si>
  <si>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</si>
  <si>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</si>
  <si>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</si>
  <si>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</si>
  <si>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</si>
  <si>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</si>
  <si>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</si>
  <si>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</si>
  <si>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</si>
  <si>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</si>
  <si>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</si>
  <si>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</si>
  <si>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</si>
  <si>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</si>
  <si>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</si>
  <si>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</si>
  <si>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</si>
  <si>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</si>
  <si>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</si>
  <si>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</si>
  <si>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</si>
  <si>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</si>
  <si>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</si>
  <si>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</si>
  <si>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</si>
  <si>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</si>
  <si>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</si>
  <si>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</si>
  <si>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</si>
  <si>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</si>
  <si>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</si>
  <si>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</si>
  <si>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</si>
  <si>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</si>
  <si>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</si>
  <si>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</si>
  <si>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</si>
  <si>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</si>
  <si>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</si>
  <si>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</si>
  <si>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</si>
  <si>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</si>
  <si>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</si>
  <si>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</si>
  <si>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</si>
  <si>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</si>
  <si>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</si>
  <si>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</si>
  <si>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</si>
  <si>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</si>
  <si>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</si>
  <si>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</si>
  <si>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</si>
  <si>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</si>
  <si>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</si>
  <si>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</si>
  <si>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</si>
  <si>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</si>
  <si>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</si>
  <si>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</si>
  <si>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</si>
  <si>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</si>
  <si>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</si>
  <si>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</si>
  <si>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</si>
  <si>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</si>
  <si>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</si>
  <si>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</si>
  <si>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</si>
  <si>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</si>
  <si>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</si>
  <si>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</si>
  <si>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</si>
  <si>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</si>
  <si>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</si>
  <si>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</si>
  <si>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</si>
  <si>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</si>
  <si>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</si>
  <si>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</si>
  <si>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</si>
  <si>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</si>
  <si>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</si>
  <si>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</si>
  <si>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</si>
  <si>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</si>
  <si>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</si>
  <si>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</si>
  <si>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</si>
  <si>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</si>
  <si>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</si>
  <si>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</si>
  <si>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</si>
  <si>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</si>
  <si>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</si>
  <si>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</si>
  <si>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</si>
  <si>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</si>
  <si>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</si>
  <si>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</si>
  <si>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</si>
  <si>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</si>
  <si>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</si>
  <si>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</si>
  <si>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</si>
  <si>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</si>
  <si>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</si>
  <si>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</si>
  <si>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</si>
  <si>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</si>
  <si>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</si>
  <si>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</si>
  <si>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</si>
  <si>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</si>
  <si>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</si>
  <si>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</si>
  <si>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</si>
  <si>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</si>
  <si>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</si>
  <si>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</si>
  <si>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</si>
  <si>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</si>
  <si>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</si>
  <si>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</si>
  <si>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</si>
  <si>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</si>
  <si>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</si>
  <si>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</si>
  <si>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</si>
  <si>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</si>
  <si>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</si>
  <si>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</si>
  <si>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</si>
  <si>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</si>
  <si>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</si>
  <si>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</si>
  <si>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</si>
  <si>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</si>
  <si>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</si>
  <si>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</si>
  <si>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</si>
  <si>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</si>
  <si>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</si>
  <si>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</si>
  <si>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</si>
  <si>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</si>
  <si>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</si>
  <si>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</si>
  <si>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</si>
  <si>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</si>
  <si>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</si>
  <si>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</si>
  <si>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</si>
  <si>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</si>
  <si>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</si>
  <si>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</si>
  <si>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</si>
  <si>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</si>
  <si>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</si>
  <si>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</si>
  <si>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</si>
  <si>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</si>
  <si>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</si>
  <si>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</si>
  <si>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</si>
  <si>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</si>
  <si>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</si>
  <si>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</si>
  <si>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</si>
  <si>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</si>
  <si>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</si>
  <si>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</si>
  <si>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</si>
  <si>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</si>
  <si>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</si>
  <si>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</si>
  <si>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</si>
  <si>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</si>
  <si>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</si>
  <si>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</si>
  <si>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</si>
  <si>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</si>
  <si>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</si>
  <si>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</si>
  <si>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</si>
  <si>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</si>
  <si>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</si>
  <si>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</si>
  <si>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</si>
  <si>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</si>
  <si>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</si>
  <si>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</si>
  <si>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</si>
  <si>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045-511-3888</t>
    <phoneticPr fontId="3"/>
  </si>
  <si>
    <t>生コンクリートの搬入先で余ったコンクリートとアジテータ車に付着したコンクリートを工場内の産業廃棄物保管場所にて硬化・乾燥させる→翌日ブレーカーにて破砕する→乾燥した状態でダンプにて中間処理業者へ運搬</t>
    <rPh sb="0" eb="1">
      <t>ナマ</t>
    </rPh>
    <rPh sb="8" eb="11">
      <t>ハンニュウサキ</t>
    </rPh>
    <rPh sb="12" eb="13">
      <t>アマ</t>
    </rPh>
    <rPh sb="27" eb="28">
      <t>シャ</t>
    </rPh>
    <rPh sb="29" eb="31">
      <t>フチャク</t>
    </rPh>
    <rPh sb="40" eb="43">
      <t>コウジョウナイ</t>
    </rPh>
    <rPh sb="44" eb="46">
      <t>サンギョウ</t>
    </rPh>
    <rPh sb="46" eb="49">
      <t>ハイキブツ</t>
    </rPh>
    <rPh sb="49" eb="51">
      <t>ホカン</t>
    </rPh>
    <rPh sb="51" eb="53">
      <t>バショ</t>
    </rPh>
    <rPh sb="55" eb="57">
      <t>コウカ</t>
    </rPh>
    <rPh sb="58" eb="60">
      <t>カンソウ</t>
    </rPh>
    <rPh sb="64" eb="66">
      <t>ヨクジツ</t>
    </rPh>
    <rPh sb="73" eb="75">
      <t>ハサイ</t>
    </rPh>
    <rPh sb="78" eb="80">
      <t>カンソウ</t>
    </rPh>
    <rPh sb="82" eb="84">
      <t>ジョウタイ</t>
    </rPh>
    <rPh sb="90" eb="92">
      <t>チュウカン</t>
    </rPh>
    <rPh sb="92" eb="94">
      <t>ショリ</t>
    </rPh>
    <rPh sb="94" eb="96">
      <t>ギョウシャ</t>
    </rPh>
    <rPh sb="97" eb="99">
      <t>ウンパン</t>
    </rPh>
    <phoneticPr fontId="3"/>
  </si>
  <si>
    <t>管理統括者（処理責任者）工場長→現場管理代理者：工場次長</t>
    <rPh sb="0" eb="2">
      <t>カンリ</t>
    </rPh>
    <rPh sb="2" eb="5">
      <t>トウカツシャ</t>
    </rPh>
    <rPh sb="6" eb="8">
      <t>ショリ</t>
    </rPh>
    <rPh sb="8" eb="10">
      <t>セキニン</t>
    </rPh>
    <rPh sb="10" eb="11">
      <t>シャ</t>
    </rPh>
    <rPh sb="12" eb="15">
      <t>コウジョウチョウ</t>
    </rPh>
    <rPh sb="16" eb="18">
      <t>ゲンバ</t>
    </rPh>
    <rPh sb="18" eb="20">
      <t>カンリ</t>
    </rPh>
    <rPh sb="20" eb="22">
      <t>ダイリ</t>
    </rPh>
    <rPh sb="22" eb="23">
      <t>シャ</t>
    </rPh>
    <rPh sb="24" eb="26">
      <t>コウジョウ</t>
    </rPh>
    <rPh sb="26" eb="28">
      <t>ジチョウ</t>
    </rPh>
    <phoneticPr fontId="3"/>
  </si>
  <si>
    <t>残水処理機導入により廃棄物量減を達成</t>
    <rPh sb="0" eb="2">
      <t>ザンスイ</t>
    </rPh>
    <rPh sb="2" eb="4">
      <t>ショリ</t>
    </rPh>
    <rPh sb="4" eb="5">
      <t>キ</t>
    </rPh>
    <rPh sb="5" eb="7">
      <t>ドウニュウ</t>
    </rPh>
    <rPh sb="10" eb="13">
      <t>ハイキブツ</t>
    </rPh>
    <rPh sb="13" eb="14">
      <t>リョウ</t>
    </rPh>
    <rPh sb="14" eb="15">
      <t>ゲン</t>
    </rPh>
    <rPh sb="16" eb="18">
      <t>タッセイ</t>
    </rPh>
    <phoneticPr fontId="3"/>
  </si>
  <si>
    <t>横浜市鶴見区大黒町7-81</t>
    <phoneticPr fontId="3"/>
  </si>
  <si>
    <t>横浜エスオーシー株式会社
代表取締役　大和丈一</t>
    <phoneticPr fontId="3"/>
  </si>
  <si>
    <t>横浜エスオーシー株式会社</t>
    <phoneticPr fontId="3"/>
  </si>
  <si>
    <t>神奈川県横浜市鶴見区大黒町７－８１</t>
    <phoneticPr fontId="3"/>
  </si>
  <si>
    <t>横浜市長</t>
    <phoneticPr fontId="3"/>
  </si>
  <si>
    <t>Ｅ21－窯業・土石製品製造業</t>
    <phoneticPr fontId="3"/>
  </si>
  <si>
    <t>生コンクリート製造業</t>
    <phoneticPr fontId="3"/>
  </si>
  <si>
    <t>令和   6年    6月   14日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</si>
</sst>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89075" y="2197100"/>
          <a:ext cx="396875" cy="63182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79550" y="2187575"/>
          <a:ext cx="406400" cy="63182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79550" y="2197100"/>
          <a:ext cx="406400" cy="63182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9550" y="2216150"/>
          <a:ext cx="406400" cy="62230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9550" y="2187575"/>
          <a:ext cx="406400" cy="63182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9550" y="2187575"/>
          <a:ext cx="406400" cy="63182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9550" y="2178050"/>
          <a:ext cx="406400" cy="62230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87" zoomScaleNormal="115" zoomScaleSheetLayoutView="87" workbookViewId="0">
      <selection activeCell="P36" sqref="P36"/>
    </sheetView>
  </sheetViews>
  <sheetFormatPr defaultColWidth="9" defaultRowHeight="12" x14ac:dyDescent="0.15"/>
  <cols>
    <col min="1" max="1" width="1.125" style="28" customWidth="1"/>
    <col min="2" max="2" width="3.375" style="28" customWidth="1"/>
    <col min="3" max="3" width="2.875" style="26" customWidth="1"/>
    <col min="4" max="4" width="3.125" style="26" customWidth="1"/>
    <col min="5" max="5" width="9.625" style="26" customWidth="1"/>
    <col min="6" max="6" width="2.875" style="26" customWidth="1"/>
    <col min="7" max="7" width="9.875" style="26" customWidth="1"/>
    <col min="8" max="8" width="1.875" style="26" customWidth="1"/>
    <col min="9" max="9" width="3.875" style="26" customWidth="1"/>
    <col min="10" max="10" width="9.875" style="26" customWidth="1"/>
    <col min="11" max="11" width="1.875" style="26" customWidth="1"/>
    <col min="12" max="12" width="3.875" style="26" customWidth="1"/>
    <col min="13" max="13" width="9.875" style="26" customWidth="1"/>
    <col min="14" max="14" width="1.875" style="26" customWidth="1"/>
    <col min="15" max="15" width="4.875" style="26" customWidth="1"/>
    <col min="16" max="16" width="8.875" style="26" customWidth="1"/>
    <col min="17" max="17" width="1.875" style="26" customWidth="1"/>
    <col min="18" max="18" width="4.875" style="26" customWidth="1"/>
    <col min="19" max="19" width="0.875" style="26" customWidth="1"/>
    <col min="20" max="20" width="7.875" style="26" customWidth="1"/>
    <col min="21" max="21" width="1.375" style="26" customWidth="1"/>
    <col min="22" max="22" width="2.125" style="26" customWidth="1"/>
    <col min="23" max="23" width="9" style="26"/>
    <col min="24" max="24" width="9" style="53"/>
    <col min="25" max="25" width="10.875" style="53" customWidth="1"/>
    <col min="26" max="26" width="9" style="53"/>
    <col min="27" max="27" width="13.375" style="53" customWidth="1"/>
    <col min="28" max="33" width="9" style="53"/>
    <col min="34" max="34" width="33.8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3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456</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453</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449</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450</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445</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451</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2215</v>
      </c>
      <c r="Q49" s="726"/>
      <c r="R49" s="726"/>
      <c r="S49" s="726"/>
      <c r="T49" s="726"/>
      <c r="U49" s="727"/>
    </row>
    <row r="50" spans="3:54" ht="26.25" customHeight="1" x14ac:dyDescent="0.15">
      <c r="C50" s="697" t="s">
        <v>11</v>
      </c>
      <c r="D50" s="698"/>
      <c r="E50" s="699"/>
      <c r="F50" s="708" t="s">
        <v>452</v>
      </c>
      <c r="G50" s="709"/>
      <c r="H50" s="709"/>
      <c r="I50" s="709"/>
      <c r="J50" s="709"/>
      <c r="K50" s="709"/>
      <c r="L50" s="709"/>
      <c r="M50" s="709"/>
      <c r="N50" s="592" t="s">
        <v>172</v>
      </c>
      <c r="O50" s="595"/>
      <c r="P50" s="596"/>
      <c r="Q50" s="712" t="s">
        <v>445</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454</v>
      </c>
      <c r="G54" s="793"/>
      <c r="H54" s="793"/>
      <c r="I54" s="793"/>
      <c r="J54" s="793"/>
      <c r="K54" s="793"/>
      <c r="L54" s="38" t="s">
        <v>48</v>
      </c>
      <c r="M54" s="38"/>
      <c r="N54" s="797" t="s">
        <v>455</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v>1145</v>
      </c>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3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11</v>
      </c>
      <c r="G61" s="795"/>
      <c r="H61" s="795"/>
      <c r="I61" s="795"/>
      <c r="J61" s="795"/>
      <c r="K61" s="795"/>
      <c r="L61" s="795"/>
      <c r="M61" s="795"/>
      <c r="N61" s="795"/>
      <c r="O61" s="795"/>
      <c r="P61" s="795"/>
      <c r="Q61" s="795"/>
      <c r="R61" s="795"/>
      <c r="S61" s="795"/>
      <c r="T61" s="795"/>
      <c r="U61" s="796"/>
      <c r="W61" s="34"/>
    </row>
    <row r="62" spans="3:54" ht="14.1" customHeight="1" x14ac:dyDescent="0.15">
      <c r="C62" s="597"/>
      <c r="D62" s="576"/>
      <c r="E62" s="505"/>
      <c r="F62" s="772" t="s">
        <v>446</v>
      </c>
      <c r="G62" s="773"/>
      <c r="H62" s="773"/>
      <c r="I62" s="773"/>
      <c r="J62" s="773"/>
      <c r="K62" s="773"/>
      <c r="L62" s="773"/>
      <c r="M62" s="773"/>
      <c r="N62" s="773"/>
      <c r="O62" s="773"/>
      <c r="P62" s="773"/>
      <c r="Q62" s="773"/>
      <c r="R62" s="773"/>
      <c r="S62" s="773"/>
      <c r="T62" s="773"/>
      <c r="U62" s="774"/>
      <c r="W62" s="34"/>
    </row>
    <row r="63" spans="3:54" ht="14.1"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4.1"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4.1"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4.1"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4.1"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4.1"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4.1"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4.1"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4.1"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4.1"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4.1"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3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4.1" customHeight="1" x14ac:dyDescent="0.15">
      <c r="C77" s="442"/>
      <c r="D77" s="766" t="s">
        <v>447</v>
      </c>
      <c r="E77" s="767"/>
      <c r="F77" s="767"/>
      <c r="G77" s="767"/>
      <c r="H77" s="767"/>
      <c r="I77" s="767"/>
      <c r="J77" s="767"/>
      <c r="K77" s="767"/>
      <c r="L77" s="767"/>
      <c r="M77" s="767"/>
      <c r="N77" s="767"/>
      <c r="O77" s="767"/>
      <c r="P77" s="767"/>
      <c r="Q77" s="767"/>
      <c r="R77" s="767"/>
      <c r="S77" s="767"/>
      <c r="T77" s="767"/>
      <c r="U77" s="768"/>
      <c r="W77"/>
    </row>
    <row r="78" spans="3:23" ht="14.1"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4.1"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4.1"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4.1"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4.1"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4.1"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4.1"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4.1"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4.1"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1</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6315</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4.1"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4.1" customHeight="1" x14ac:dyDescent="0.15">
      <c r="C94" s="780"/>
      <c r="D94" s="785"/>
      <c r="E94" s="751"/>
      <c r="F94" s="652" t="s">
        <v>448</v>
      </c>
      <c r="G94" s="653"/>
      <c r="H94" s="653"/>
      <c r="I94" s="653"/>
      <c r="J94" s="653"/>
      <c r="K94" s="653"/>
      <c r="L94" s="653"/>
      <c r="M94" s="653"/>
      <c r="N94" s="653"/>
      <c r="O94" s="653"/>
      <c r="P94" s="653"/>
      <c r="Q94" s="653"/>
      <c r="R94" s="653"/>
      <c r="S94" s="653"/>
      <c r="T94" s="653"/>
      <c r="U94" s="654"/>
      <c r="V94" s="180"/>
      <c r="W94" s="181"/>
      <c r="X94" s="181"/>
      <c r="Y94" s="181"/>
    </row>
    <row r="95" spans="1:56" ht="14.1"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4.1"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4.1"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4.1"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4.1"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4.1"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4.1"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4.1"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1</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6000</v>
      </c>
      <c r="L105" s="755"/>
      <c r="M105" s="755"/>
      <c r="N105" s="755"/>
      <c r="O105" s="755"/>
      <c r="P105" s="610" t="s">
        <v>291</v>
      </c>
      <c r="Q105" s="777"/>
      <c r="R105" s="777"/>
      <c r="S105" s="777"/>
      <c r="T105" s="777"/>
      <c r="U105" s="778"/>
      <c r="V105" s="376"/>
      <c r="W105" s="376"/>
      <c r="X105" s="115"/>
      <c r="Y105" s="26"/>
      <c r="BC105" s="53"/>
      <c r="BD105" s="53"/>
    </row>
    <row r="106" spans="1:56" ht="14.1"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4.1" customHeight="1" x14ac:dyDescent="0.15">
      <c r="C109" s="781"/>
      <c r="D109" s="759"/>
      <c r="E109" s="650"/>
      <c r="F109" s="652"/>
      <c r="G109" s="653"/>
      <c r="H109" s="653"/>
      <c r="I109" s="653"/>
      <c r="J109" s="653"/>
      <c r="K109" s="653"/>
      <c r="L109" s="653"/>
      <c r="M109" s="653"/>
      <c r="N109" s="653"/>
      <c r="O109" s="653"/>
      <c r="P109" s="653"/>
      <c r="Q109" s="653"/>
      <c r="R109" s="653"/>
      <c r="S109" s="653"/>
      <c r="T109" s="653"/>
      <c r="U109" s="654"/>
      <c r="V109" s="195"/>
      <c r="W109" s="181"/>
      <c r="X109" s="181"/>
      <c r="Y109" s="181"/>
    </row>
    <row r="110" spans="1:56" ht="14.1"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4.1"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4.1"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4.1"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4.1"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4.1"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4.1"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4.1"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4.1" customHeight="1" x14ac:dyDescent="0.15">
      <c r="C120" s="617"/>
      <c r="D120" s="647"/>
      <c r="E120" s="650"/>
      <c r="F120" s="652"/>
      <c r="G120" s="653"/>
      <c r="H120" s="653"/>
      <c r="I120" s="653"/>
      <c r="J120" s="653"/>
      <c r="K120" s="653"/>
      <c r="L120" s="653"/>
      <c r="M120" s="653"/>
      <c r="N120" s="653"/>
      <c r="O120" s="653"/>
      <c r="P120" s="653"/>
      <c r="Q120" s="653"/>
      <c r="R120" s="653"/>
      <c r="S120" s="653"/>
      <c r="T120" s="653"/>
      <c r="U120" s="654"/>
      <c r="V120" s="195"/>
      <c r="W120" s="181"/>
      <c r="X120" s="181"/>
      <c r="Y120" s="181"/>
    </row>
    <row r="121" spans="3:27" ht="14.1"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4.1"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4.1"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4.1"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4.1" customHeight="1" x14ac:dyDescent="0.15">
      <c r="C126" s="622"/>
      <c r="D126" s="647"/>
      <c r="E126" s="650"/>
      <c r="F126" s="652"/>
      <c r="G126" s="653"/>
      <c r="H126" s="653"/>
      <c r="I126" s="653"/>
      <c r="J126" s="653"/>
      <c r="K126" s="653"/>
      <c r="L126" s="653"/>
      <c r="M126" s="653"/>
      <c r="N126" s="653"/>
      <c r="O126" s="653"/>
      <c r="P126" s="653"/>
      <c r="Q126" s="653"/>
      <c r="R126" s="653"/>
      <c r="S126" s="653"/>
      <c r="T126" s="653"/>
      <c r="U126" s="654"/>
      <c r="V126" s="195"/>
      <c r="W126" s="181"/>
      <c r="X126" s="181"/>
      <c r="Y126" s="181"/>
    </row>
    <row r="127" spans="3:27" ht="14.1"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4.1"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4.1"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4.1"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4.1"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4.1"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4.1"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4.1"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4.1"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4.1"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4.1"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4.1"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4.1"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4.1"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4.1"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4.1"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4.1"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4.1"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4.1"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4.1"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4.1"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4.1"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4.1"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8.1"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8.1"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4.1"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4.1"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4.1"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4.1"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4.1"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4.1"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4.1"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4.1"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4.1"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4.1"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8.1"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8.1"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4.1"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4.1"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4.1"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4.1"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4.1"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4.1"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4.1"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4.1"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4.1"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4.1"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4.1"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4.1"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4.1"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4.1"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4.1"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4.1"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4.1"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4.1"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4.1"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4.1"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4.1"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4.1"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4.1"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4.1"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4.1"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4.1"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4.1"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35" customHeight="1" x14ac:dyDescent="0.15">
      <c r="C208" s="214"/>
      <c r="D208" s="647"/>
      <c r="E208" s="650"/>
      <c r="F208" s="668" t="s">
        <v>267</v>
      </c>
      <c r="G208" s="669"/>
      <c r="H208" s="669"/>
      <c r="I208" s="669"/>
      <c r="J208" s="669"/>
      <c r="K208" s="645">
        <f>+別紙!AA14</f>
        <v>6315</v>
      </c>
      <c r="L208" s="645"/>
      <c r="M208" s="645"/>
      <c r="N208" s="645"/>
      <c r="O208" s="645"/>
      <c r="P208" s="217" t="s">
        <v>13</v>
      </c>
      <c r="Q208" s="670" t="s">
        <v>365</v>
      </c>
      <c r="R208" s="671"/>
      <c r="S208" s="671"/>
      <c r="T208" s="671"/>
      <c r="U208" s="672"/>
      <c r="V208" s="180"/>
      <c r="W208" s="181"/>
      <c r="X208" s="181"/>
      <c r="Y208" s="181"/>
    </row>
    <row r="209" spans="3:26" ht="43.35" customHeight="1" x14ac:dyDescent="0.15">
      <c r="C209" s="214"/>
      <c r="D209" s="647"/>
      <c r="E209" s="650"/>
      <c r="F209" s="328"/>
      <c r="G209" s="658" t="s">
        <v>223</v>
      </c>
      <c r="H209" s="659"/>
      <c r="I209" s="659"/>
      <c r="J209" s="659"/>
      <c r="K209" s="645" t="str">
        <f>+別紙!AA15</f>
        <v>0</v>
      </c>
      <c r="L209" s="645"/>
      <c r="M209" s="645"/>
      <c r="N209" s="645"/>
      <c r="O209" s="645"/>
      <c r="P209" s="578" t="s">
        <v>13</v>
      </c>
      <c r="Q209" s="673"/>
      <c r="R209" s="674"/>
      <c r="S209" s="674"/>
      <c r="T209" s="674"/>
      <c r="U209" s="675"/>
      <c r="V209" s="180"/>
      <c r="W209" s="181"/>
      <c r="X209" s="181"/>
      <c r="Y209" s="181"/>
    </row>
    <row r="210" spans="3:26" ht="43.35" customHeight="1" x14ac:dyDescent="0.15">
      <c r="C210" s="214"/>
      <c r="D210" s="647"/>
      <c r="E210" s="650"/>
      <c r="F210" s="328"/>
      <c r="G210" s="658" t="s">
        <v>224</v>
      </c>
      <c r="H210" s="659"/>
      <c r="I210" s="659"/>
      <c r="J210" s="659"/>
      <c r="K210" s="645">
        <f>+別紙!AA16</f>
        <v>6315</v>
      </c>
      <c r="L210" s="645"/>
      <c r="M210" s="645"/>
      <c r="N210" s="645"/>
      <c r="O210" s="645"/>
      <c r="P210" s="578" t="s">
        <v>13</v>
      </c>
      <c r="Q210" s="673"/>
      <c r="R210" s="674"/>
      <c r="S210" s="674"/>
      <c r="T210" s="674"/>
      <c r="U210" s="675"/>
      <c r="V210" s="180"/>
      <c r="W210" s="181"/>
      <c r="X210" s="181"/>
      <c r="Y210" s="181"/>
    </row>
    <row r="211" spans="3:26" ht="43.3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3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4.1"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4.1" customHeight="1" x14ac:dyDescent="0.15">
      <c r="C214" s="214"/>
      <c r="D214" s="647"/>
      <c r="E214" s="650"/>
      <c r="F214" s="652"/>
      <c r="G214" s="653"/>
      <c r="H214" s="653"/>
      <c r="I214" s="653"/>
      <c r="J214" s="653"/>
      <c r="K214" s="653"/>
      <c r="L214" s="653"/>
      <c r="M214" s="653"/>
      <c r="N214" s="653"/>
      <c r="O214" s="653"/>
      <c r="P214" s="653"/>
      <c r="Q214" s="653"/>
      <c r="R214" s="653"/>
      <c r="S214" s="653"/>
      <c r="T214" s="653"/>
      <c r="U214" s="654"/>
      <c r="V214" s="180"/>
      <c r="W214" s="181"/>
      <c r="X214" s="181"/>
      <c r="Y214" s="181"/>
    </row>
    <row r="215" spans="3:26" ht="14.1"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4.1"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4.1"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4.1"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4.1"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4.1"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4.1"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4.1"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6000</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6000</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4.1"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4.1" customHeight="1" x14ac:dyDescent="0.15">
      <c r="C231" s="214"/>
      <c r="D231" s="647"/>
      <c r="E231" s="650"/>
      <c r="F231" s="652"/>
      <c r="G231" s="653"/>
      <c r="H231" s="653"/>
      <c r="I231" s="653"/>
      <c r="J231" s="653"/>
      <c r="K231" s="653"/>
      <c r="L231" s="653"/>
      <c r="M231" s="653"/>
      <c r="N231" s="653"/>
      <c r="O231" s="653"/>
      <c r="P231" s="653"/>
      <c r="Q231" s="653"/>
      <c r="R231" s="653"/>
      <c r="S231" s="653"/>
      <c r="T231" s="653"/>
      <c r="U231" s="654"/>
      <c r="V231" s="180"/>
      <c r="W231" s="181"/>
      <c r="X231" s="181"/>
      <c r="Y231" s="181"/>
    </row>
    <row r="232" spans="3:56" ht="14.1"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4.1"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4.1"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4.1"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4.1"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4.1"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4.1"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4.1"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20.100000000000001"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20.100000000000001"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1.1"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1.1"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349999999999994"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1.1"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49" width="9" style="55"/>
    <col min="50" max="50" width="49.8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1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3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横浜エスオーシー株式会社</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3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横浜エスオーシー株式会社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横浜エスオーシー株式会社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横浜エスオーシー株式会社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横浜エスオーシー株式会社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横浜エスオーシー株式会社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横浜エスオーシー株式会社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3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横浜エスオーシー株式会社</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3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3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横浜エスオーシー株式会社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横浜エスオーシー株式会社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横浜エスオーシー株式会社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横浜エスオーシー株式会社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横浜エスオーシー株式会社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横浜エスオーシー株式会社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6000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6315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6000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6000</v>
      </c>
      <c r="P27" s="881"/>
      <c r="Q27" s="881"/>
      <c r="R27" s="881"/>
      <c r="S27" s="59" t="s">
        <v>38</v>
      </c>
      <c r="T27" s="80"/>
      <c r="U27" s="80"/>
      <c r="X27" s="78" t="s">
        <v>39</v>
      </c>
      <c r="Y27" s="81"/>
      <c r="AG27" s="68"/>
      <c r="AH27" s="68"/>
      <c r="AI27" s="68"/>
      <c r="AJ27" s="68"/>
      <c r="AK27" s="831">
        <f>+AG18+O27</f>
        <v>6000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6000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6315</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6000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6315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横浜エスオーシー株式会社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横浜エスオーシー株式会社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横浜エスオーシー株式会社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横浜エスオーシー株式会社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横浜エスオーシー株式会社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横浜エスオーシー株式会社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8" zoomScale="80" zoomScaleNormal="80" workbookViewId="0"/>
  </sheetViews>
  <sheetFormatPr defaultColWidth="9" defaultRowHeight="11.25" x14ac:dyDescent="0.15"/>
  <cols>
    <col min="1" max="1" width="2.5" style="12" customWidth="1"/>
    <col min="2" max="3" width="3.875" style="12" customWidth="1"/>
    <col min="4" max="4" width="4.5" style="12" customWidth="1"/>
    <col min="5" max="5" width="3.875" style="12" customWidth="1"/>
    <col min="6" max="6" width="40.875" style="12" customWidth="1"/>
    <col min="7" max="7" width="9.875" style="12" customWidth="1"/>
    <col min="8" max="8" width="10.375" style="12" customWidth="1"/>
    <col min="9" max="26" width="9.875" style="12" customWidth="1"/>
    <col min="27" max="27" width="11.8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横浜エスオーシー株式会社</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9.1"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0</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0</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6315</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6315</v>
      </c>
    </row>
    <row r="10" spans="2:27" ht="24" customHeight="1" x14ac:dyDescent="0.15">
      <c r="B10" s="188" t="s">
        <v>393</v>
      </c>
      <c r="C10" s="939" t="s">
        <v>294</v>
      </c>
      <c r="D10" s="939"/>
      <c r="E10" s="939"/>
      <c r="F10" s="940"/>
      <c r="G10" s="510">
        <f>IF(OR(ｱ.燃え殻!F25&gt;0,ｱ.燃え殻!F25&lt;0),ｱ.燃え殻!F25,IF(G$19&gt;0,"0",0))</f>
        <v>0</v>
      </c>
      <c r="H10" s="510">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0</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0</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6315</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6315</v>
      </c>
    </row>
    <row r="15" spans="2:27" ht="24" customHeight="1" x14ac:dyDescent="0.15">
      <c r="B15" s="188" t="s">
        <v>228</v>
      </c>
      <c r="C15" s="941" t="s">
        <v>299</v>
      </c>
      <c r="D15" s="941"/>
      <c r="E15" s="941"/>
      <c r="F15" s="942"/>
      <c r="G15" s="513">
        <f>IF(OR(ｱ.燃え殻!F30&gt;0,ｱ.燃え殻!F30&lt;0),ｱ.燃え殻!F30,IF(G$19&gt;0,"0",0))</f>
        <v>0</v>
      </c>
      <c r="H15" s="513">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t="str">
        <f t="shared" si="0"/>
        <v>0</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6315</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6315</v>
      </c>
    </row>
    <row r="17" spans="2:27" ht="24" customHeight="1" x14ac:dyDescent="0.15">
      <c r="B17" s="188"/>
      <c r="C17" s="941" t="s">
        <v>408</v>
      </c>
      <c r="D17" s="941"/>
      <c r="E17" s="941"/>
      <c r="F17" s="942"/>
      <c r="G17" s="513">
        <f>IF(OR(ｱ.燃え殻!F32&gt;0,ｱ.燃え殻!F32&lt;0),ｱ.燃え殻!F32,IF(G$19&gt;0,"0",0))</f>
        <v>0</v>
      </c>
      <c r="H17" s="513">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0</v>
      </c>
      <c r="I19" s="519">
        <f t="shared" si="1"/>
        <v>0</v>
      </c>
      <c r="J19" s="519">
        <f t="shared" si="1"/>
        <v>0</v>
      </c>
      <c r="K19" s="519">
        <f t="shared" si="1"/>
        <v>0</v>
      </c>
      <c r="L19" s="519">
        <f t="shared" si="1"/>
        <v>0</v>
      </c>
      <c r="M19" s="519">
        <f t="shared" si="1"/>
        <v>0</v>
      </c>
      <c r="N19" s="519">
        <f t="shared" si="1"/>
        <v>0</v>
      </c>
      <c r="O19" s="519">
        <f t="shared" si="1"/>
        <v>0</v>
      </c>
      <c r="P19" s="519">
        <f t="shared" si="1"/>
        <v>0</v>
      </c>
      <c r="Q19" s="519">
        <f t="shared" si="1"/>
        <v>0</v>
      </c>
      <c r="R19" s="519">
        <f t="shared" si="1"/>
        <v>0</v>
      </c>
      <c r="S19" s="519">
        <f t="shared" si="1"/>
        <v>0</v>
      </c>
      <c r="T19" s="519">
        <f t="shared" si="1"/>
        <v>6000</v>
      </c>
      <c r="U19" s="519">
        <f t="shared" si="1"/>
        <v>0</v>
      </c>
      <c r="V19" s="519">
        <f t="shared" si="1"/>
        <v>0</v>
      </c>
      <c r="W19" s="519">
        <f t="shared" si="1"/>
        <v>0</v>
      </c>
      <c r="X19" s="519">
        <f t="shared" si="1"/>
        <v>0</v>
      </c>
      <c r="Y19" s="519">
        <f t="shared" si="1"/>
        <v>0</v>
      </c>
      <c r="Z19" s="520">
        <f t="shared" si="1"/>
        <v>0</v>
      </c>
      <c r="AA19" s="521">
        <f t="shared" ref="AA19:AA25" si="2">SUM(G19:Z19)</f>
        <v>6000</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6"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0</v>
      </c>
      <c r="I37" s="554">
        <f t="shared" si="8"/>
        <v>0</v>
      </c>
      <c r="J37" s="554">
        <f t="shared" si="8"/>
        <v>0</v>
      </c>
      <c r="K37" s="554">
        <f t="shared" si="8"/>
        <v>0</v>
      </c>
      <c r="L37" s="554">
        <f t="shared" si="8"/>
        <v>0</v>
      </c>
      <c r="M37" s="554">
        <f t="shared" si="8"/>
        <v>0</v>
      </c>
      <c r="N37" s="554">
        <f t="shared" si="8"/>
        <v>0</v>
      </c>
      <c r="O37" s="554">
        <f t="shared" si="8"/>
        <v>0</v>
      </c>
      <c r="P37" s="554">
        <f t="shared" si="8"/>
        <v>0</v>
      </c>
      <c r="Q37" s="554">
        <f t="shared" si="8"/>
        <v>0</v>
      </c>
      <c r="R37" s="554">
        <f t="shared" si="8"/>
        <v>0</v>
      </c>
      <c r="S37" s="554">
        <f t="shared" si="8"/>
        <v>0</v>
      </c>
      <c r="T37" s="554">
        <f t="shared" si="8"/>
        <v>6000</v>
      </c>
      <c r="U37" s="554">
        <f t="shared" si="8"/>
        <v>0</v>
      </c>
      <c r="V37" s="554">
        <f t="shared" si="8"/>
        <v>0</v>
      </c>
      <c r="W37" s="554">
        <f t="shared" si="8"/>
        <v>0</v>
      </c>
      <c r="X37" s="554">
        <f t="shared" si="8"/>
        <v>0</v>
      </c>
      <c r="Y37" s="554">
        <f t="shared" si="8"/>
        <v>0</v>
      </c>
      <c r="Z37" s="555">
        <f t="shared" si="8"/>
        <v>0</v>
      </c>
      <c r="AA37" s="556">
        <f t="shared" si="4"/>
        <v>6000</v>
      </c>
    </row>
    <row r="38" spans="2:27" ht="24" customHeight="1" x14ac:dyDescent="0.15">
      <c r="B38" s="186"/>
      <c r="C38" s="972"/>
      <c r="D38" s="247"/>
      <c r="E38" s="245" t="s">
        <v>319</v>
      </c>
      <c r="F38" s="585"/>
      <c r="G38" s="545">
        <f t="shared" ref="G38:Z38" si="9">SUM(G39:G41)</f>
        <v>0</v>
      </c>
      <c r="H38" s="545">
        <f t="shared" si="9"/>
        <v>0</v>
      </c>
      <c r="I38" s="545">
        <f t="shared" si="9"/>
        <v>0</v>
      </c>
      <c r="J38" s="545">
        <f t="shared" si="9"/>
        <v>0</v>
      </c>
      <c r="K38" s="545">
        <f t="shared" si="9"/>
        <v>0</v>
      </c>
      <c r="L38" s="545">
        <f t="shared" si="9"/>
        <v>0</v>
      </c>
      <c r="M38" s="545">
        <f t="shared" si="9"/>
        <v>0</v>
      </c>
      <c r="N38" s="545">
        <f t="shared" si="9"/>
        <v>0</v>
      </c>
      <c r="O38" s="545">
        <f t="shared" si="9"/>
        <v>0</v>
      </c>
      <c r="P38" s="545">
        <f t="shared" si="9"/>
        <v>0</v>
      </c>
      <c r="Q38" s="545">
        <f t="shared" si="9"/>
        <v>0</v>
      </c>
      <c r="R38" s="545">
        <f t="shared" si="9"/>
        <v>0</v>
      </c>
      <c r="S38" s="545">
        <f t="shared" si="9"/>
        <v>0</v>
      </c>
      <c r="T38" s="545">
        <f t="shared" si="9"/>
        <v>6000</v>
      </c>
      <c r="U38" s="545">
        <f t="shared" si="9"/>
        <v>0</v>
      </c>
      <c r="V38" s="545">
        <f t="shared" si="9"/>
        <v>0</v>
      </c>
      <c r="W38" s="545">
        <f t="shared" si="9"/>
        <v>0</v>
      </c>
      <c r="X38" s="545">
        <f t="shared" si="9"/>
        <v>0</v>
      </c>
      <c r="Y38" s="545">
        <f t="shared" si="9"/>
        <v>0</v>
      </c>
      <c r="Z38" s="546">
        <f t="shared" si="9"/>
        <v>0</v>
      </c>
      <c r="AA38" s="547">
        <f t="shared" si="4"/>
        <v>6000</v>
      </c>
    </row>
    <row r="39" spans="2:27" ht="24" customHeight="1" x14ac:dyDescent="0.15">
      <c r="B39" s="186"/>
      <c r="C39" s="972"/>
      <c r="D39" s="248"/>
      <c r="E39" s="243"/>
      <c r="F39" s="241" t="s">
        <v>233</v>
      </c>
      <c r="G39" s="548">
        <f>+ｱ.燃え殻!$Z$28</f>
        <v>0</v>
      </c>
      <c r="H39" s="548">
        <f>+ｲ.汚泥!$Z$28</f>
        <v>0</v>
      </c>
      <c r="I39" s="548">
        <f>+ｳ.廃油!$Z$28</f>
        <v>0</v>
      </c>
      <c r="J39" s="548">
        <f>+ｴ.廃酸!$Z$28</f>
        <v>0</v>
      </c>
      <c r="K39" s="548">
        <f>+ｵ.廃ｱﾙｶﾘ!$Z$28</f>
        <v>0</v>
      </c>
      <c r="L39" s="548">
        <f>+ｶ.廃ﾌﾟﾗ類!$Z$28</f>
        <v>0</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6000</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6000</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0</v>
      </c>
      <c r="I43" s="557">
        <f>+ｳ.廃油!$AK$27</f>
        <v>0</v>
      </c>
      <c r="J43" s="557">
        <f>+ｴ.廃酸!$AK$27</f>
        <v>0</v>
      </c>
      <c r="K43" s="557">
        <f>+ｵ.廃ｱﾙｶﾘ!$AK$27</f>
        <v>0</v>
      </c>
      <c r="L43" s="557">
        <f>+ｶ.廃ﾌﾟﾗ類!$AK$27</f>
        <v>0</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6000</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6000</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2" t="s">
        <v>237</v>
      </c>
      <c r="F45" s="963"/>
      <c r="G45" s="563">
        <f>+ｱ.燃え殻!$AR$24</f>
        <v>0</v>
      </c>
      <c r="H45" s="563">
        <f>+ｲ.汚泥!$AR$24</f>
        <v>0</v>
      </c>
      <c r="I45" s="563">
        <f>+ｳ.廃油!$AR$24</f>
        <v>0</v>
      </c>
      <c r="J45" s="563">
        <f>+ｴ.廃酸!$AR$24</f>
        <v>0</v>
      </c>
      <c r="K45" s="563">
        <f>+ｵ.廃ｱﾙｶﾘ!$AR$24</f>
        <v>0</v>
      </c>
      <c r="L45" s="563">
        <f>+ｶ.廃ﾌﾟﾗ類!$AR$24</f>
        <v>0</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6000</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6000</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8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20.100000000000001"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0</v>
      </c>
      <c r="I55" s="634">
        <f t="shared" si="10"/>
        <v>0</v>
      </c>
      <c r="J55" s="634">
        <f t="shared" si="10"/>
        <v>0</v>
      </c>
      <c r="K55" s="634">
        <f t="shared" si="10"/>
        <v>0</v>
      </c>
      <c r="L55" s="634">
        <f t="shared" si="10"/>
        <v>0</v>
      </c>
      <c r="M55" s="634">
        <f t="shared" si="10"/>
        <v>0</v>
      </c>
      <c r="N55" s="634">
        <f t="shared" si="10"/>
        <v>0</v>
      </c>
      <c r="O55" s="634">
        <f t="shared" si="10"/>
        <v>0</v>
      </c>
      <c r="P55" s="634">
        <f t="shared" si="10"/>
        <v>0</v>
      </c>
      <c r="Q55" s="634">
        <f t="shared" si="10"/>
        <v>0</v>
      </c>
      <c r="R55" s="634">
        <f t="shared" si="10"/>
        <v>0</v>
      </c>
      <c r="S55" s="634">
        <f t="shared" si="10"/>
        <v>0</v>
      </c>
      <c r="T55" s="634">
        <f t="shared" si="10"/>
        <v>12315</v>
      </c>
      <c r="U55" s="634">
        <f t="shared" si="10"/>
        <v>0</v>
      </c>
      <c r="V55" s="634">
        <f t="shared" si="10"/>
        <v>0</v>
      </c>
      <c r="W55" s="634">
        <f t="shared" si="10"/>
        <v>0</v>
      </c>
      <c r="X55" s="634">
        <f t="shared" si="10"/>
        <v>0</v>
      </c>
      <c r="Y55" s="634">
        <f t="shared" si="10"/>
        <v>0</v>
      </c>
      <c r="Z55" s="634">
        <f t="shared" si="10"/>
        <v>0</v>
      </c>
      <c r="AA55" s="633">
        <f>+AA9+AA19+AA20</f>
        <v>12315</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875" style="259" customWidth="1"/>
    <col min="4" max="4" width="3.375" style="259" customWidth="1"/>
    <col min="5" max="5" width="8.875" style="259" customWidth="1"/>
    <col min="6" max="6" width="2.875" style="259" customWidth="1"/>
    <col min="7" max="7" width="9.875" style="259" customWidth="1"/>
    <col min="8" max="8" width="1.875" style="259" customWidth="1"/>
    <col min="9" max="9" width="3.875" style="259" customWidth="1"/>
    <col min="10" max="10" width="9.875" style="259" customWidth="1"/>
    <col min="11" max="11" width="1.875" style="259" customWidth="1"/>
    <col min="12" max="12" width="3.875" style="259" customWidth="1"/>
    <col min="13" max="13" width="9.875" style="259" customWidth="1"/>
    <col min="14" max="14" width="1.875" style="259" customWidth="1"/>
    <col min="15" max="15" width="4.875" style="259" customWidth="1"/>
    <col min="16" max="16" width="8.875" style="259" customWidth="1"/>
    <col min="17" max="17" width="1.875" style="259" customWidth="1"/>
    <col min="18" max="18" width="4.875" style="259" customWidth="1"/>
    <col min="19" max="19" width="0.875" style="259" customWidth="1"/>
    <col min="20" max="20" width="7.875" style="259" customWidth="1"/>
    <col min="21" max="21" width="1.375" style="259" customWidth="1"/>
    <col min="22" max="22" width="2.125" style="49" customWidth="1"/>
    <col min="23" max="30" width="9" style="51"/>
    <col min="31" max="16384" width="9" style="49"/>
  </cols>
  <sheetData>
    <row r="1" spans="1:24" ht="16.350000000000001" customHeight="1" x14ac:dyDescent="0.15">
      <c r="C1" s="92" t="s">
        <v>351</v>
      </c>
    </row>
    <row r="2" spans="1:24" ht="16.350000000000001" customHeight="1" x14ac:dyDescent="0.15">
      <c r="C2" s="92"/>
    </row>
    <row r="3" spans="1:24" ht="14.1"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3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3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3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6年    6月   14日</v>
      </c>
      <c r="Q11" s="1065"/>
      <c r="R11" s="1065"/>
      <c r="S11" s="1065"/>
      <c r="T11" s="1066"/>
      <c r="U11" s="362"/>
    </row>
    <row r="12" spans="1:24" ht="13.3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3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3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横浜市鶴見区大黒町7-81</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横浜エスオーシー株式会社
代表取締役　大和丈一</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045-511-3888</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横浜エスオーシー株式会社</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2215</v>
      </c>
      <c r="Q25" s="1086"/>
      <c r="R25" s="1086"/>
      <c r="S25" s="1086"/>
      <c r="T25" s="1086"/>
      <c r="U25" s="1087"/>
    </row>
    <row r="26" spans="1:22" ht="26.25" customHeight="1" x14ac:dyDescent="0.15">
      <c r="C26" s="1099" t="s">
        <v>11</v>
      </c>
      <c r="D26" s="1100"/>
      <c r="E26" s="1101"/>
      <c r="F26" s="1118" t="str">
        <f>+表紙!F50</f>
        <v>神奈川県横浜市鶴見区大黒町７－８１</v>
      </c>
      <c r="G26" s="1119"/>
      <c r="H26" s="1119"/>
      <c r="I26" s="1119"/>
      <c r="J26" s="1119"/>
      <c r="K26" s="1119"/>
      <c r="L26" s="1119"/>
      <c r="M26" s="1119"/>
      <c r="N26" s="454" t="s">
        <v>172</v>
      </c>
      <c r="O26" s="383"/>
      <c r="P26" s="383"/>
      <c r="Q26" s="1113" t="str">
        <f>IF(+表紙!Q50="","",+表紙!Q50)</f>
        <v>045-511-3888</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Ｅ21－窯業・土石製品製造業</v>
      </c>
      <c r="G30" s="1089"/>
      <c r="H30" s="1089"/>
      <c r="I30" s="1089"/>
      <c r="J30" s="1089"/>
      <c r="K30" s="1089"/>
      <c r="L30" s="282" t="s">
        <v>48</v>
      </c>
      <c r="M30" s="282"/>
      <c r="N30" s="1090" t="str">
        <f>IF(COUNTA(表紙!N54)=1,+表紙!N54,"")</f>
        <v>生コンクリート製造業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f>IF(+表紙!N55="","",+表紙!N55)</f>
        <v>1145</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t="str">
        <f>IF(+表紙!N56="","",+表紙!N56)</f>
        <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3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11</v>
      </c>
      <c r="G37" s="1048"/>
      <c r="H37" s="1048"/>
      <c r="I37" s="1048"/>
      <c r="J37" s="1048"/>
      <c r="K37" s="1048"/>
      <c r="L37" s="1048"/>
      <c r="M37" s="1048"/>
      <c r="N37" s="1048"/>
      <c r="O37" s="1048"/>
      <c r="P37" s="1048"/>
      <c r="Q37" s="1048"/>
      <c r="R37" s="1048"/>
      <c r="S37" s="1048"/>
      <c r="T37" s="1048"/>
      <c r="U37" s="1049"/>
    </row>
    <row r="38" spans="3:21" ht="14.1"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4.1"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4.1"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4.1"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4.1"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4.1"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4.1"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4.1"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4.1"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4.1"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4.1"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4.1"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3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4.1"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4.1"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4.1"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4.1"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4.1"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4.1"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4.1"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4.1"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4.1"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4.1"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1</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6315</v>
      </c>
      <c r="L66" s="1054"/>
      <c r="M66" s="1054"/>
      <c r="N66" s="1054"/>
      <c r="O66" s="1054"/>
      <c r="P66" s="300" t="s">
        <v>13</v>
      </c>
      <c r="Q66" s="1052"/>
      <c r="R66" s="1052"/>
      <c r="S66" s="1052"/>
      <c r="T66" s="1052"/>
      <c r="U66" s="1053"/>
      <c r="V66" s="467"/>
      <c r="W66" s="467"/>
      <c r="X66" s="391"/>
    </row>
    <row r="67" spans="1:24" ht="14.1"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4.1" customHeight="1" x14ac:dyDescent="0.15">
      <c r="C70" s="1041"/>
      <c r="D70" s="1058"/>
      <c r="E70" s="1061"/>
      <c r="F70" s="985" t="str">
        <f>IF(COUNTA(表紙!F94)=1,+表紙!F94,"")</f>
        <v>残水処理機導入により廃棄物量減を達成</v>
      </c>
      <c r="G70" s="986"/>
      <c r="H70" s="986"/>
      <c r="I70" s="986"/>
      <c r="J70" s="986"/>
      <c r="K70" s="986"/>
      <c r="L70" s="986"/>
      <c r="M70" s="986"/>
      <c r="N70" s="986"/>
      <c r="O70" s="986"/>
      <c r="P70" s="986"/>
      <c r="Q70" s="986"/>
      <c r="R70" s="986"/>
      <c r="S70" s="986"/>
      <c r="T70" s="986"/>
      <c r="U70" s="987"/>
      <c r="V70" s="308"/>
    </row>
    <row r="71" spans="1:24" ht="14.1"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4.1"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4.1"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4.1"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4.1"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4.1"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4.1"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1</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6000</v>
      </c>
      <c r="L81" s="1054"/>
      <c r="M81" s="1054"/>
      <c r="N81" s="1054"/>
      <c r="O81" s="1054"/>
      <c r="P81" s="303" t="s">
        <v>13</v>
      </c>
      <c r="Q81" s="1052"/>
      <c r="R81" s="1052"/>
      <c r="S81" s="1052"/>
      <c r="T81" s="1052"/>
      <c r="U81" s="1053"/>
      <c r="V81" s="467"/>
      <c r="W81" s="467"/>
      <c r="X81" s="309"/>
    </row>
    <row r="82" spans="1:24" ht="14.1"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4.1" customHeight="1" x14ac:dyDescent="0.15">
      <c r="C85" s="1046"/>
      <c r="D85" s="1010"/>
      <c r="E85" s="995"/>
      <c r="F85" s="985" t="str">
        <f>IF(COUNTA(表紙!F109)=1,+表紙!F109,"")</f>
        <v/>
      </c>
      <c r="G85" s="986"/>
      <c r="H85" s="986"/>
      <c r="I85" s="986"/>
      <c r="J85" s="986"/>
      <c r="K85" s="986"/>
      <c r="L85" s="986"/>
      <c r="M85" s="986"/>
      <c r="N85" s="986"/>
      <c r="O85" s="986"/>
      <c r="P85" s="986"/>
      <c r="Q85" s="986"/>
      <c r="R85" s="986"/>
      <c r="S85" s="986"/>
      <c r="T85" s="986"/>
      <c r="U85" s="987"/>
      <c r="V85" s="321"/>
    </row>
    <row r="86" spans="1:24" ht="14.1"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4.1"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4.1"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4.1"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4.1"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4.1"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4.1"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4.1"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4.1" customHeight="1" x14ac:dyDescent="0.15">
      <c r="C96" s="251"/>
      <c r="D96" s="1010"/>
      <c r="E96" s="995"/>
      <c r="F96" s="985" t="str">
        <f>IF(COUNTA(表紙!F120)=1,+表紙!F120,"")</f>
        <v/>
      </c>
      <c r="G96" s="986"/>
      <c r="H96" s="986"/>
      <c r="I96" s="986"/>
      <c r="J96" s="986"/>
      <c r="K96" s="986"/>
      <c r="L96" s="986"/>
      <c r="M96" s="986"/>
      <c r="N96" s="986"/>
      <c r="O96" s="986"/>
      <c r="P96" s="986"/>
      <c r="Q96" s="986"/>
      <c r="R96" s="986"/>
      <c r="S96" s="986"/>
      <c r="T96" s="986"/>
      <c r="U96" s="987"/>
      <c r="V96" s="321"/>
    </row>
    <row r="97" spans="3:25" ht="14.1"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4.1"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4.1"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4.1"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4.1" customHeight="1" x14ac:dyDescent="0.15">
      <c r="C102" s="318"/>
      <c r="D102" s="1010"/>
      <c r="E102" s="995"/>
      <c r="F102" s="1018" t="str">
        <f>IF(COUNTA(表紙!F126)=1,+表紙!F126,"")</f>
        <v/>
      </c>
      <c r="G102" s="1019"/>
      <c r="H102" s="1019"/>
      <c r="I102" s="1019"/>
      <c r="J102" s="1019"/>
      <c r="K102" s="1019"/>
      <c r="L102" s="1019"/>
      <c r="M102" s="1019"/>
      <c r="N102" s="1019"/>
      <c r="O102" s="1019"/>
      <c r="P102" s="1019"/>
      <c r="Q102" s="1019"/>
      <c r="R102" s="1019"/>
      <c r="S102" s="1019"/>
      <c r="T102" s="1019"/>
      <c r="U102" s="1020"/>
      <c r="V102" s="321"/>
    </row>
    <row r="103" spans="3:25" ht="14.1"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4.1"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4.1"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4.1"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4.1"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4.1"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4.1"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4.1"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4.1"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4.1"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4.1"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4.1"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4.1"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4.1"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4.1"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4.1"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4.1"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4.1"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4.1"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4.1"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4.1"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4.1"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4.1"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8.1"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8.1"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4.1"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4.1"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4.1"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4.1"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4.1"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4.1"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4.1"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4.1"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4.1"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4.1"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8.1"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8.1"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4.1"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4.1"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4.1"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4.1"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4.1"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4.1"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4.1"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4.1"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4.1"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4.1"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4.1"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4.1"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4.1"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4.1"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4.1"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4.1"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4.1"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4.1"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4.1"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4.1"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4.1"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4.1"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4.1"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4.1"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4.1"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4.1"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4.1"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35" customHeight="1" x14ac:dyDescent="0.15">
      <c r="C184" s="325"/>
      <c r="D184" s="1010"/>
      <c r="E184" s="995"/>
      <c r="F184" s="1016" t="s">
        <v>267</v>
      </c>
      <c r="G184" s="1017"/>
      <c r="H184" s="1017"/>
      <c r="I184" s="1017"/>
      <c r="J184" s="1017"/>
      <c r="K184" s="1015">
        <f>+表紙!K208</f>
        <v>6315</v>
      </c>
      <c r="L184" s="1015"/>
      <c r="M184" s="1015"/>
      <c r="N184" s="1015"/>
      <c r="O184" s="1015"/>
      <c r="P184" s="327" t="s">
        <v>13</v>
      </c>
      <c r="Q184" s="996" t="s">
        <v>293</v>
      </c>
      <c r="R184" s="997"/>
      <c r="S184" s="997"/>
      <c r="T184" s="997"/>
      <c r="U184" s="998"/>
      <c r="V184" s="467"/>
      <c r="W184" s="467"/>
      <c r="X184" s="321"/>
      <c r="Y184" s="341"/>
    </row>
    <row r="185" spans="3:25" ht="43.35" customHeight="1" x14ac:dyDescent="0.15">
      <c r="C185" s="325"/>
      <c r="D185" s="1010"/>
      <c r="E185" s="995"/>
      <c r="F185" s="328"/>
      <c r="G185" s="658" t="s">
        <v>223</v>
      </c>
      <c r="H185" s="659"/>
      <c r="I185" s="659"/>
      <c r="J185" s="659"/>
      <c r="K185" s="1015" t="str">
        <f>+表紙!K209</f>
        <v>0</v>
      </c>
      <c r="L185" s="1015"/>
      <c r="M185" s="1015"/>
      <c r="N185" s="1015"/>
      <c r="O185" s="1015"/>
      <c r="P185" s="459" t="s">
        <v>13</v>
      </c>
      <c r="Q185" s="999"/>
      <c r="R185" s="1000"/>
      <c r="S185" s="1000"/>
      <c r="T185" s="1000"/>
      <c r="U185" s="1001"/>
      <c r="V185" s="467"/>
      <c r="W185" s="467"/>
      <c r="X185" s="321"/>
      <c r="Y185" s="341"/>
    </row>
    <row r="186" spans="3:25" ht="43.35" customHeight="1" x14ac:dyDescent="0.15">
      <c r="C186" s="325"/>
      <c r="D186" s="1010"/>
      <c r="E186" s="995"/>
      <c r="F186" s="328"/>
      <c r="G186" s="658" t="s">
        <v>224</v>
      </c>
      <c r="H186" s="659"/>
      <c r="I186" s="659"/>
      <c r="J186" s="659"/>
      <c r="K186" s="1015">
        <f>+表紙!K210</f>
        <v>6315</v>
      </c>
      <c r="L186" s="1015"/>
      <c r="M186" s="1015"/>
      <c r="N186" s="1015"/>
      <c r="O186" s="1015"/>
      <c r="P186" s="459" t="s">
        <v>13</v>
      </c>
      <c r="Q186" s="999"/>
      <c r="R186" s="1000"/>
      <c r="S186" s="1000"/>
      <c r="T186" s="1000"/>
      <c r="U186" s="1001"/>
      <c r="V186" s="467"/>
      <c r="W186" s="467"/>
      <c r="X186" s="321"/>
      <c r="Y186" s="341"/>
    </row>
    <row r="187" spans="3:25" ht="43.3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3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4.1"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4.1" customHeight="1" x14ac:dyDescent="0.15">
      <c r="C190" s="325"/>
      <c r="D190" s="1010"/>
      <c r="E190" s="995"/>
      <c r="F190" s="985" t="str">
        <f>IF(COUNTA(表紙!F214)=1,+表紙!F214,"")</f>
        <v/>
      </c>
      <c r="G190" s="986"/>
      <c r="H190" s="986"/>
      <c r="I190" s="986"/>
      <c r="J190" s="986"/>
      <c r="K190" s="986"/>
      <c r="L190" s="986"/>
      <c r="M190" s="986"/>
      <c r="N190" s="986"/>
      <c r="O190" s="986"/>
      <c r="P190" s="986"/>
      <c r="Q190" s="986"/>
      <c r="R190" s="986"/>
      <c r="S190" s="986"/>
      <c r="T190" s="986"/>
      <c r="U190" s="987"/>
      <c r="V190" s="308"/>
      <c r="W190" s="341"/>
      <c r="X190" s="341"/>
      <c r="Y190" s="341"/>
    </row>
    <row r="191" spans="3:25" ht="14.1"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4.1"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4.1"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4.1"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4.1"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4.1"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4.1"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4.1"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6000</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0</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6000</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4.1"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4.1" customHeight="1" x14ac:dyDescent="0.15">
      <c r="C207" s="325"/>
      <c r="D207" s="1010"/>
      <c r="E207" s="995"/>
      <c r="F207" s="985" t="str">
        <f>IF(COUNTA(表紙!F231)=1,+表紙!F231,"")</f>
        <v/>
      </c>
      <c r="G207" s="986"/>
      <c r="H207" s="986"/>
      <c r="I207" s="986"/>
      <c r="J207" s="986"/>
      <c r="K207" s="986"/>
      <c r="L207" s="986"/>
      <c r="M207" s="986"/>
      <c r="N207" s="986"/>
      <c r="O207" s="986"/>
      <c r="P207" s="986"/>
      <c r="Q207" s="986"/>
      <c r="R207" s="986"/>
      <c r="S207" s="986"/>
      <c r="T207" s="986"/>
      <c r="U207" s="987"/>
      <c r="V207" s="321"/>
      <c r="W207" s="341"/>
      <c r="X207" s="341"/>
      <c r="Y207" s="341"/>
    </row>
    <row r="208" spans="3:25" ht="14.1"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4.1"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4.1"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4.1"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4.1"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4.1"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4.1"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4.1"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20.100000000000001"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20.100000000000001"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20.100000000000001"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20.100000000000001"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20.100000000000001"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20.100000000000001"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1.1"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1.1"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349999999999994"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1.1"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2024-09-09T09:57:44Z</dcterms:modified>
</cp:coreProperties>
</file>