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47" i="98"/>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<sst xmlns="http://schemas.openxmlformats.org/spreadsheetml/2006/main" count="2836" uniqueCount="436">
  <si>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</si>
  <si>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</si>
  <si>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</si>
  <si>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</si>
  <si>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</si>
  <si>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</si>
  <si>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</si>
  <si>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</si>
  <si>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</si>
  <si>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</si>
  <si>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</si>
  <si>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</si>
  <si>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</si>
  <si>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</si>
  <si>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</si>
  <si>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</si>
  <si>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</si>
  <si>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</si>
  <si>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</si>
  <si>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</si>
  <si>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</si>
  <si>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</si>
  <si>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</si>
  <si>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</si>
  <si>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</si>
  <si>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</si>
  <si>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</si>
  <si>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</si>
  <si>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</si>
  <si>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</si>
  <si>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</si>
  <si>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</si>
  <si>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</si>
  <si>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</si>
  <si>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</si>
  <si>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</si>
  <si>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</si>
  <si>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</si>
  <si>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</si>
  <si>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</si>
  <si>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</si>
  <si>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</si>
  <si>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</si>
  <si>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</si>
  <si>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</si>
  <si>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</si>
  <si>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</si>
  <si>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</si>
  <si>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</si>
  <si>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</si>
  <si>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</si>
  <si>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</si>
  <si>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</si>
  <si>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</si>
  <si>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</si>
  <si>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</si>
  <si>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</si>
  <si>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</si>
  <si>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</si>
  <si>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</si>
  <si>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</si>
  <si>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</si>
  <si>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</si>
  <si>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</si>
  <si>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</si>
  <si>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</si>
  <si>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</si>
  <si>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</si>
  <si>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</si>
  <si>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</si>
  <si>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</si>
  <si>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</si>
  <si>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</si>
  <si>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</si>
  <si>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</si>
  <si>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</si>
  <si>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</si>
  <si>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</si>
  <si>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</si>
  <si>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</si>
  <si>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</si>
  <si>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</si>
  <si>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</si>
  <si>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</si>
  <si>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</si>
  <si>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</si>
  <si>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</si>
  <si>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</si>
  <si>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</si>
  <si>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</si>
  <si>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</si>
  <si>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</si>
  <si>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</si>
  <si>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</si>
  <si>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</si>
  <si>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</si>
  <si>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</si>
  <si>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</si>
  <si>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</si>
  <si>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</si>
  <si>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</si>
  <si>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</si>
  <si>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</si>
  <si>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</si>
  <si>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</si>
  <si>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</si>
  <si>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</si>
  <si>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</si>
  <si>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</si>
  <si>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</si>
  <si>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</si>
  <si>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</si>
  <si>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</si>
  <si>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</si>
  <si>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</si>
  <si>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</si>
  <si>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</si>
  <si>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</si>
  <si>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</si>
  <si>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</si>
  <si>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</si>
  <si>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</si>
  <si>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</si>
  <si>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</si>
  <si>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</si>
  <si>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</si>
  <si>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</si>
  <si>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</si>
  <si>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</si>
  <si>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</si>
  <si>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</si>
  <si>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</si>
  <si>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</si>
  <si>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</si>
  <si>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</si>
  <si>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</si>
  <si>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</si>
  <si>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</si>
  <si>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</si>
  <si>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</si>
  <si>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</si>
  <si>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</si>
  <si>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</si>
  <si>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</si>
  <si>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</si>
  <si>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</si>
  <si>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</si>
  <si>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</si>
  <si>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</si>
  <si>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</si>
  <si>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</si>
  <si>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</si>
  <si>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</si>
  <si>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</si>
  <si>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</si>
  <si>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</si>
  <si>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</si>
  <si>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</si>
  <si>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</si>
  <si>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</si>
  <si>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</si>
  <si>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</si>
  <si>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</si>
  <si>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</si>
  <si>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</si>
  <si>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</si>
  <si>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</si>
  <si>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</si>
  <si>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</si>
  <si>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</si>
  <si>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</si>
  <si>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</si>
  <si>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</si>
  <si>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</si>
  <si>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</si>
  <si>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</si>
  <si>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</si>
  <si>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</si>
  <si>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</si>
  <si>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</si>
  <si>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</si>
  <si>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</si>
  <si>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</si>
  <si>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</si>
  <si>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</si>
  <si>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</si>
  <si>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</si>
  <si>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</si>
  <si>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</si>
  <si>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</si>
  <si>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</si>
  <si>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</si>
  <si>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</si>
  <si>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</si>
  <si>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</si>
  <si>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</si>
  <si>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</si>
  <si>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</si>
  <si>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</si>
  <si>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</si>
  <si>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</si>
  <si>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</si>
  <si>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</si>
  <si>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</si>
  <si>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</si>
  <si>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</si>
  <si>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</si>
  <si>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</si>
  <si>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</si>
  <si>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</si>
  <si>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</si>
  <si>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</si>
  <si>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</si>
  <si>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</si>
  <si>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</si>
  <si>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</si>
  <si>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</si>
  <si>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</si>
  <si>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</si>
  <si>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</si>
  <si>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</si>
  <si>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</si>
  <si>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</si>
  <si>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</si>
  <si>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</si>
  <si>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</si>
  <si>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</si>
  <si>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</si>
  <si>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</si>
  <si>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</si>
  <si>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</si>
  <si>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</si>
  <si>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</si>
  <si>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</si>
  <si>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</si>
  <si>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</si>
  <si>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</si>
  <si>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</si>
  <si>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</si>
  <si>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</si>
  <si>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</si>
  <si>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</si>
  <si>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</si>
  <si>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</si>
  <si>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</si>
  <si>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</si>
  <si>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</si>
  <si>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</si>
  <si>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</si>
  <si>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</si>
  <si>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</si>
  <si>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</si>
  <si>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</si>
  <si>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</si>
  <si>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</si>
  <si>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</si>
  <si>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</si>
  <si>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</si>
  <si>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</si>
  <si>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</si>
  <si>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</si>
  <si>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</si>
  <si>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</si>
  <si>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</si>
  <si>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</si>
  <si>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</si>
  <si>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</si>
  <si>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</si>
  <si>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</si>
  <si>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</si>
  <si>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</si>
  <si>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</si>
  <si>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</si>
  <si>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</si>
  <si>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</si>
  <si>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</si>
  <si>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</si>
  <si>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</si>
  <si>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</si>
  <si>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</si>
  <si>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</si>
  <si>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</si>
  <si>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</si>
  <si>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</si>
  <si>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</si>
  <si>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</si>
  <si>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</si>
  <si>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</si>
  <si>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</si>
  <si>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</si>
  <si>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</si>
  <si>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</si>
  <si>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</si>
  <si>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</si>
  <si>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</si>
  <si>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</si>
  <si>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</si>
  <si>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</si>
  <si>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</si>
  <si>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</si>
  <si>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</si>
  <si>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</si>
  <si>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</si>
  <si>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</si>
  <si>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</si>
  <si>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</si>
  <si>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</si>
  <si>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</si>
  <si>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</si>
  <si>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</si>
  <si>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</si>
  <si>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</si>
  <si>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</si>
  <si>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</si>
  <si>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</si>
  <si>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</si>
  <si>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</si>
  <si>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</si>
  <si>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</si>
  <si>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</si>
  <si>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</si>
  <si>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</si>
  <si>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</si>
  <si>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</si>
  <si>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</si>
  <si>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</si>
  <si>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</si>
  <si>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</si>
  <si>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</si>
  <si>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</si>
  <si>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</si>
  <si>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</si>
  <si>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</si>
  <si>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</si>
  <si>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</si>
  <si>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</si>
  <si>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</si>
  <si>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</si>
  <si>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</si>
  <si>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</si>
  <si>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</si>
  <si>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</si>
  <si>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</si>
  <si>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</si>
  <si>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</si>
  <si>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</si>
  <si>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</si>
  <si>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</si>
  <si>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</si>
  <si>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</si>
  <si>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</si>
  <si>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</si>
  <si>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</si>
  <si>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</si>
  <si>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</si>
  <si>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</si>
  <si>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</si>
  <si>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</si>
  <si>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</si>
  <si>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</si>
  <si>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</si>
  <si>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</si>
  <si>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</si>
  <si>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</si>
  <si>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</si>
  <si>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</si>
  <si>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</si>
  <si>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</si>
  <si>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</si>
  <si>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</si>
  <si>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</si>
  <si>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</si>
  <si>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</si>
  <si>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</si>
  <si>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</si>
  <si>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</si>
  <si>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</si>
  <si>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</si>
  <si>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</si>
  <si>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</si>
  <si>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</si>
  <si>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</si>
  <si>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</si>
  <si>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</si>
  <si>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</si>
  <si>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</si>
  <si>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</si>
  <si>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</si>
  <si>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</si>
  <si>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</si>
  <si>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</si>
  <si>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</si>
  <si>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</si>
  <si>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</si>
  <si>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</si>
  <si>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</si>
  <si>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</si>
  <si>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</si>
  <si>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</si>
  <si>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</si>
  <si>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</si>
  <si>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</si>
  <si>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</si>
  <si>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</si>
  <si>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</si>
  <si>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</si>
  <si>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</si>
  <si>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</si>
  <si>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</si>
  <si>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</si>
  <si>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</si>
  <si>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</si>
  <si>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</si>
  <si>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</si>
  <si>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</si>
  <si>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</si>
  <si>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</si>
  <si>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</si>
  <si>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</si>
  <si>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</si>
  <si>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</si>
  <si>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</si>
  <si>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</si>
  <si>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</si>
  <si>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</si>
  <si>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</si>
  <si>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</si>
  <si>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</si>
  <si>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7月    16日</t>
    <phoneticPr fontId="3"/>
  </si>
  <si>
    <t>神奈川県横浜市磯子区汐見台1丁目6-5</t>
    <rPh sb="0" eb="4">
      <t>カナガワケン</t>
    </rPh>
    <rPh sb="4" eb="7">
      <t>ヨコハマシ</t>
    </rPh>
    <rPh sb="7" eb="10">
      <t>イソゴク</t>
    </rPh>
    <rPh sb="10" eb="13">
      <t>シオミダイ</t>
    </rPh>
    <rPh sb="14" eb="16">
      <t>チョウ</t>
    </rPh>
    <phoneticPr fontId="3"/>
  </si>
  <si>
    <t>康心会汐見台病院　理事長　大屋敷　芙志枝</t>
    <rPh sb="0" eb="8">
      <t>コウシンカイ</t>
    </rPh>
    <rPh sb="9" eb="12">
      <t>リジチョウ</t>
    </rPh>
    <rPh sb="13" eb="16">
      <t>オオヤシ</t>
    </rPh>
    <rPh sb="17" eb="18">
      <t>フ</t>
    </rPh>
    <rPh sb="18" eb="19">
      <t>ココ</t>
    </rPh>
    <rPh sb="19" eb="20">
      <t>エダ</t>
    </rPh>
    <phoneticPr fontId="3"/>
  </si>
  <si>
    <t>045-761-3587</t>
    <phoneticPr fontId="3"/>
  </si>
  <si>
    <t>康心会汐見台病院</t>
    <rPh sb="0" eb="8">
      <t>コウシ</t>
    </rPh>
    <phoneticPr fontId="3"/>
  </si>
  <si>
    <t>横浜市磯子区汐見台1-6-5</t>
    <rPh sb="0" eb="6">
      <t>ヨコハ</t>
    </rPh>
    <rPh sb="6" eb="9">
      <t>シオ</t>
    </rPh>
    <phoneticPr fontId="3"/>
  </si>
  <si>
    <t>総合病院</t>
    <rPh sb="0" eb="4">
      <t>ソウゴウ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</si>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</sst>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4" zoomScaleNormal="100" zoomScaleSheetLayoutView="100" workbookViewId="0">
      <selection activeCell="N28" sqref="N28"/>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435</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428</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430</v>
      </c>
      <c r="K40" s="450"/>
      <c r="L40" s="451"/>
      <c r="M40" s="451"/>
      <c r="N40" s="451"/>
      <c r="O40" s="452"/>
    </row>
    <row r="41" spans="1:19">
      <c r="C41" s="76"/>
      <c r="J41" s="16" t="s">
        <v>8</v>
      </c>
      <c r="O41" s="77"/>
    </row>
    <row r="42" spans="1:19">
      <c r="C42" s="76"/>
      <c r="J42" s="19" t="s">
        <v>9</v>
      </c>
      <c r="K42" s="19"/>
      <c r="L42" s="496" t="s">
        <v>431</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432</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2506</v>
      </c>
      <c r="N48" s="466"/>
      <c r="O48" s="467"/>
    </row>
    <row r="49" spans="3:21" ht="18.75" customHeight="1">
      <c r="C49" s="417" t="s">
        <v>11</v>
      </c>
      <c r="D49" s="445"/>
      <c r="E49" s="446"/>
      <c r="F49" s="475" t="s">
        <v>433</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434</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225</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221</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129.97</v>
      </c>
      <c r="I63" s="216" t="s">
        <v>4</v>
      </c>
      <c r="J63" s="439" t="s">
        <v>228</v>
      </c>
      <c r="K63" s="440"/>
      <c r="L63" s="441"/>
      <c r="M63" s="437">
        <f>+別紙!X14</f>
        <v>129.97</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129.97</v>
      </c>
      <c r="N69" s="274" t="s">
        <v>323</v>
      </c>
      <c r="O69" s="275"/>
      <c r="P69" s="272"/>
      <c r="Q69" s="150"/>
      <c r="R69" s="150"/>
      <c r="S69" s="150"/>
    </row>
    <row r="70" spans="1:19" ht="15" customHeight="1">
      <c r="C70" s="276"/>
      <c r="D70" s="391"/>
      <c r="E70" s="392"/>
      <c r="F70" s="392"/>
      <c r="G70" s="392"/>
      <c r="H70" s="392"/>
      <c r="I70" s="393"/>
      <c r="J70" s="510" t="s">
        <v>413</v>
      </c>
      <c r="K70" s="511"/>
      <c r="L70" s="511"/>
      <c r="M70" s="311">
        <v>144.44</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康心会汐見台病院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5" zoomScaleNormal="100" workbookViewId="0">
      <selection activeCell="D30" sqref="D30:F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144.44</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129.97</v>
      </c>
      <c r="E24" s="563"/>
      <c r="F24" s="563"/>
      <c r="G24" s="182" t="s">
        <v>158</v>
      </c>
      <c r="H24" s="534">
        <f>+F12</f>
        <v>144.44</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144.44</v>
      </c>
      <c r="Q27" s="583"/>
      <c r="R27" s="583"/>
      <c r="S27" s="583"/>
      <c r="T27" s="42" t="s">
        <v>38</v>
      </c>
      <c r="U27" s="62"/>
      <c r="V27" s="62"/>
      <c r="Y27" s="60" t="s">
        <v>39</v>
      </c>
      <c r="Z27" s="63"/>
      <c r="AH27" s="51"/>
      <c r="AI27" s="51"/>
      <c r="AJ27" s="51"/>
      <c r="AK27" s="51"/>
      <c r="AL27" s="546">
        <f>+AH18+P27</f>
        <v>144.44</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129.97</v>
      </c>
      <c r="E29" s="563"/>
      <c r="F29" s="563"/>
      <c r="G29" s="182" t="s">
        <v>158</v>
      </c>
      <c r="H29" s="534">
        <f>+AL27</f>
        <v>144.44</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v>144.44</v>
      </c>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C39" sqref="C3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康心会汐見台病院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4" zoomScale="70" zoomScaleNormal="100" workbookViewId="0">
      <selection activeCell="J19" sqref="J19"/>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康心会汐見台病院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129.97</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129.97</v>
      </c>
    </row>
    <row r="10" spans="2:24" ht="24" customHeight="1">
      <c r="B10" s="158" t="s">
        <v>327</v>
      </c>
      <c r="C10" s="634" t="s">
        <v>244</v>
      </c>
      <c r="D10" s="634"/>
      <c r="E10" s="634"/>
      <c r="F10" s="635"/>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129.97</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129.97</v>
      </c>
    </row>
    <row r="15" spans="2:24" ht="24" customHeight="1">
      <c r="B15" s="158" t="s">
        <v>184</v>
      </c>
      <c r="C15" s="636" t="s">
        <v>182</v>
      </c>
      <c r="D15" s="636"/>
      <c r="E15" s="636"/>
      <c r="F15" s="637"/>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0</v>
      </c>
      <c r="I19" s="322">
        <f t="shared" si="1"/>
        <v>0</v>
      </c>
      <c r="J19" s="322">
        <f t="shared" si="1"/>
        <v>144.44</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144.44</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0</v>
      </c>
      <c r="I37" s="346">
        <f t="shared" si="7"/>
        <v>0</v>
      </c>
      <c r="J37" s="346">
        <f t="shared" si="7"/>
        <v>144.44</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144.44</v>
      </c>
    </row>
    <row r="38" spans="2:24" ht="24" customHeight="1">
      <c r="B38" s="156"/>
      <c r="C38" s="658"/>
      <c r="D38" s="195"/>
      <c r="E38" s="193" t="s">
        <v>195</v>
      </c>
      <c r="F38" s="360"/>
      <c r="G38" s="340">
        <f t="shared" ref="G38:V38" si="8">SUM(G39:G41)</f>
        <v>0</v>
      </c>
      <c r="H38" s="340">
        <f t="shared" si="8"/>
        <v>0</v>
      </c>
      <c r="I38" s="340">
        <f t="shared" si="8"/>
        <v>0</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0</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144.44</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144.44</v>
      </c>
    </row>
    <row r="43" spans="2:24" ht="24" customHeight="1">
      <c r="B43" s="156"/>
      <c r="C43" s="112" t="s">
        <v>177</v>
      </c>
      <c r="D43" s="669" t="s">
        <v>224</v>
      </c>
      <c r="E43" s="669"/>
      <c r="F43" s="670"/>
      <c r="G43" s="348">
        <f>+ｱ.特管廃油!$AL$27</f>
        <v>0</v>
      </c>
      <c r="H43" s="348">
        <f>+ｲ.特管廃酸!$AL$27</f>
        <v>0</v>
      </c>
      <c r="I43" s="348">
        <f>+ｳ.特管廃ｱﾙｶﾘ!$AL$27</f>
        <v>0</v>
      </c>
      <c r="J43" s="348">
        <f>+ｴ.感染性廃棄物!$AL$27</f>
        <v>144.44</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144.44</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274.40999999999997</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274.40999999999997</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18"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7月    16日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神奈川県横浜市磯子区汐見台1丁目6-5</v>
      </c>
      <c r="K16" s="684"/>
      <c r="L16" s="685"/>
      <c r="M16" s="685"/>
      <c r="N16" s="685"/>
      <c r="O16" s="686"/>
    </row>
    <row r="17" spans="1:17" ht="26.25" customHeight="1">
      <c r="C17" s="76"/>
      <c r="H17" s="18" t="s">
        <v>7</v>
      </c>
      <c r="I17" s="18"/>
      <c r="J17" s="684" t="str">
        <f>+表紙!J40</f>
        <v>康心会汐見台病院　理事長　大屋敷　芙志枝</v>
      </c>
      <c r="K17" s="684"/>
      <c r="L17" s="685"/>
      <c r="M17" s="685"/>
      <c r="N17" s="685"/>
      <c r="O17" s="686"/>
    </row>
    <row r="18" spans="1:17">
      <c r="C18" s="76"/>
      <c r="J18" s="16" t="s">
        <v>8</v>
      </c>
      <c r="O18" s="77"/>
    </row>
    <row r="19" spans="1:17">
      <c r="C19" s="76"/>
      <c r="J19" s="19" t="s">
        <v>9</v>
      </c>
      <c r="K19" s="19"/>
      <c r="L19" s="689" t="str">
        <f>IF(+表紙!L42="","",+表紙!L42)</f>
        <v>045-761-3587</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康心会汐見台病院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2506</v>
      </c>
      <c r="N25" s="702"/>
      <c r="O25" s="703"/>
    </row>
    <row r="26" spans="1:17" ht="21" customHeight="1">
      <c r="C26" s="417" t="s">
        <v>11</v>
      </c>
      <c r="D26" s="445"/>
      <c r="E26" s="446"/>
      <c r="F26" s="706" t="str">
        <f>+表紙!F49</f>
        <v>横浜市磯子区汐見台1-6-5</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総合病院</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225</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221</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129.97</v>
      </c>
      <c r="I40" s="216" t="s">
        <v>4</v>
      </c>
      <c r="J40" s="439" t="s">
        <v>293</v>
      </c>
      <c r="K40" s="440"/>
      <c r="L40" s="441"/>
      <c r="M40" s="680">
        <f>+表紙!M63</f>
        <v>129.97</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129.97</v>
      </c>
      <c r="N46" s="274" t="s">
        <v>329</v>
      </c>
      <c r="O46" s="275"/>
    </row>
    <row r="47" spans="3:17" ht="17.25" customHeight="1">
      <c r="C47" s="276"/>
      <c r="D47" s="391"/>
      <c r="E47" s="392"/>
      <c r="F47" s="392"/>
      <c r="G47" s="392"/>
      <c r="H47" s="392"/>
      <c r="I47" s="393"/>
      <c r="J47" s="510" t="s">
        <v>413</v>
      </c>
      <c r="K47" s="511"/>
      <c r="L47" s="511"/>
      <c r="M47" s="278">
        <f>IF(表紙!M70="","",表紙!M70)</f>
        <v>144.44</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2024-08-02T01:35:39Z</dcterms:created>
  <dcterms:modified xsi:type="dcterms:W3CDTF">2024-09-09T10:01:39Z</dcterms:modified>
</cp:coreProperties>
</file>