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19440" windowHeight="150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<sst xmlns="http://schemas.openxmlformats.org/spreadsheetml/2006/main" count="3275" uniqueCount="460">
  <si>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</si>
  <si>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</si>
  <si>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</si>
  <si>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</si>
  <si>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</si>
  <si>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</si>
  <si>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</si>
  <si>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</si>
  <si>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</si>
  <si>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</si>
  <si>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</si>
  <si>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</si>
  <si>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</si>
  <si>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</si>
  <si>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</si>
  <si>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</si>
  <si>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</si>
  <si>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</si>
  <si>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</si>
  <si>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</si>
  <si>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</si>
  <si>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</si>
  <si>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</si>
  <si>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</si>
  <si>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</si>
  <si>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</si>
  <si>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</si>
  <si>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</si>
  <si>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</si>
  <si>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</si>
  <si>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</si>
  <si>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</si>
  <si>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</si>
  <si>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</si>
  <si>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</si>
  <si>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</si>
  <si>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</si>
  <si>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</si>
  <si>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</si>
  <si>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</si>
  <si>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</si>
  <si>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</si>
  <si>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</si>
  <si>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</si>
  <si>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</si>
  <si>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</si>
  <si>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</si>
  <si>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</si>
  <si>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</si>
  <si>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</si>
  <si>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</si>
  <si>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</si>
  <si>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</si>
  <si>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</si>
  <si>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</si>
  <si>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</si>
  <si>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</si>
  <si>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</si>
  <si>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</si>
  <si>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</si>
  <si>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</si>
  <si>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</si>
  <si>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</si>
  <si>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</si>
  <si>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</si>
  <si>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</si>
  <si>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</si>
  <si>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</si>
  <si>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</si>
  <si>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</si>
  <si>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</si>
  <si>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</si>
  <si>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</si>
  <si>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</si>
  <si>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</si>
  <si>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</si>
  <si>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</si>
  <si>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</si>
  <si>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</si>
  <si>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</si>
  <si>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</si>
  <si>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</si>
  <si>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</si>
  <si>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</si>
  <si>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</si>
  <si>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</si>
  <si>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</si>
  <si>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</si>
  <si>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</si>
  <si>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</si>
  <si>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</si>
  <si>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</si>
  <si>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</si>
  <si>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</si>
  <si>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</si>
  <si>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</si>
  <si>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</si>
  <si>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</si>
  <si>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</si>
  <si>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</si>
  <si>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</si>
  <si>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</si>
  <si>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</si>
  <si>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</si>
  <si>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</si>
  <si>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</si>
  <si>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</si>
  <si>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</si>
  <si>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</si>
  <si>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</si>
  <si>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</si>
  <si>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</si>
  <si>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</si>
  <si>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</si>
  <si>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</si>
  <si>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</si>
  <si>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</si>
  <si>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</si>
  <si>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</si>
  <si>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</si>
  <si>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</si>
  <si>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</si>
  <si>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</si>
  <si>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</si>
  <si>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</si>
  <si>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</si>
  <si>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</si>
  <si>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</si>
  <si>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</si>
  <si>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</si>
  <si>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</si>
  <si>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</si>
  <si>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</si>
  <si>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</si>
  <si>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</si>
  <si>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</si>
  <si>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</si>
  <si>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</si>
  <si>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</si>
  <si>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</si>
  <si>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</si>
  <si>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</si>
  <si>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</si>
  <si>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</si>
  <si>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</si>
  <si>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</si>
  <si>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</si>
  <si>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</si>
  <si>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</si>
  <si>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</si>
  <si>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</si>
  <si>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</si>
  <si>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</si>
  <si>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</si>
  <si>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</si>
  <si>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</si>
  <si>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</si>
  <si>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</si>
  <si>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</si>
  <si>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</si>
  <si>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</si>
  <si>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</si>
  <si>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</si>
  <si>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</si>
  <si>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</si>
  <si>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</si>
  <si>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</si>
  <si>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</si>
  <si>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</si>
  <si>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</si>
  <si>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</si>
  <si>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</si>
  <si>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</si>
  <si>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</si>
  <si>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</si>
  <si>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</si>
  <si>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</si>
  <si>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</si>
  <si>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</si>
  <si>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</si>
  <si>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</si>
  <si>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</si>
  <si>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</si>
  <si>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</si>
  <si>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</si>
  <si>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</si>
  <si>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</si>
  <si>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</si>
  <si>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</si>
  <si>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</si>
  <si>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</si>
  <si>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</si>
  <si>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</si>
  <si>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</si>
  <si>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</si>
  <si>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</si>
  <si>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</si>
  <si>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</si>
  <si>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</si>
  <si>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</si>
  <si>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</si>
  <si>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</si>
  <si>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</si>
  <si>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</si>
  <si>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</si>
  <si>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</si>
  <si>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</si>
  <si>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</si>
  <si>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</si>
  <si>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</si>
  <si>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</si>
  <si>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</si>
  <si>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</si>
  <si>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</si>
  <si>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</si>
  <si>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</si>
  <si>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</si>
  <si>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</si>
  <si>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</si>
  <si>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</si>
  <si>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</si>
  <si>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</si>
  <si>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</si>
  <si>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</si>
  <si>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</si>
  <si>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</si>
  <si>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</si>
  <si>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</si>
  <si>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</si>
  <si>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</si>
  <si>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</si>
  <si>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</si>
  <si>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</si>
  <si>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</si>
  <si>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</si>
  <si>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</si>
  <si>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</si>
  <si>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</si>
  <si>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</si>
  <si>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</si>
  <si>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</si>
  <si>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</si>
  <si>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</si>
  <si>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</si>
  <si>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</si>
  <si>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</si>
  <si>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</si>
  <si>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</si>
  <si>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</si>
  <si>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</si>
  <si>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</si>
  <si>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</si>
  <si>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</si>
  <si>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</si>
  <si>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</si>
  <si>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</si>
  <si>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</si>
  <si>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</si>
  <si>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</si>
  <si>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</si>
  <si>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</si>
  <si>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</si>
  <si>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</si>
  <si>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</si>
  <si>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</si>
  <si>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</si>
  <si>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</si>
  <si>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</si>
  <si>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</si>
  <si>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</si>
  <si>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</si>
  <si>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</si>
  <si>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</si>
  <si>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</si>
  <si>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</si>
  <si>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</si>
  <si>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</si>
  <si>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</si>
  <si>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</si>
  <si>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</si>
  <si>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</si>
  <si>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</si>
  <si>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</si>
  <si>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</si>
  <si>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</si>
  <si>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</si>
  <si>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</si>
  <si>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</si>
  <si>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</si>
  <si>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</si>
  <si>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</si>
  <si>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</si>
  <si>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</si>
  <si>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</si>
  <si>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</si>
  <si>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</si>
  <si>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</si>
  <si>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</si>
  <si>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</si>
  <si>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</si>
  <si>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</si>
  <si>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</si>
  <si>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</si>
  <si>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</si>
  <si>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</si>
  <si>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</si>
  <si>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</si>
  <si>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</si>
  <si>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</si>
  <si>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</si>
  <si>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</si>
  <si>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</si>
  <si>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</si>
  <si>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</si>
  <si>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</si>
  <si>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</si>
  <si>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</si>
  <si>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</si>
  <si>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</si>
  <si>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</si>
  <si>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</si>
  <si>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</si>
  <si>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</si>
  <si>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</si>
  <si>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</si>
  <si>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</si>
  <si>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</si>
  <si>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</si>
  <si>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</si>
  <si>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</si>
  <si>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</si>
  <si>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</si>
  <si>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</si>
  <si>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</si>
  <si>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</si>
  <si>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</si>
  <si>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</si>
  <si>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</si>
  <si>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</si>
  <si>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</si>
  <si>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</si>
  <si>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</si>
  <si>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</si>
  <si>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</si>
  <si>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</si>
  <si>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</si>
  <si>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</si>
  <si>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</si>
  <si>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</si>
  <si>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</si>
  <si>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</si>
  <si>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</si>
  <si>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</si>
  <si>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</si>
  <si>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</si>
  <si>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</si>
  <si>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</si>
  <si>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</si>
  <si>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</si>
  <si>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</si>
  <si>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</si>
  <si>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</si>
  <si>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</si>
  <si>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</si>
  <si>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</si>
  <si>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</si>
  <si>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</si>
  <si>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</si>
  <si>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</si>
  <si>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</si>
  <si>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</si>
  <si>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</si>
  <si>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</si>
  <si>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</si>
  <si>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</si>
  <si>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</si>
  <si>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</si>
  <si>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</si>
  <si>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</si>
  <si>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</si>
  <si>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</si>
  <si>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</si>
  <si>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</si>
  <si>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</si>
  <si>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</si>
  <si>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</si>
  <si>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</si>
  <si>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</si>
  <si>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</si>
  <si>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</si>
  <si>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</si>
  <si>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</si>
  <si>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</si>
  <si>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</si>
  <si>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</si>
  <si>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</si>
  <si>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</si>
  <si>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</si>
  <si>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</si>
  <si>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</si>
  <si>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</si>
  <si>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</si>
  <si>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</si>
  <si>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</si>
  <si>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</si>
  <si>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</si>
  <si>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</si>
  <si>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</si>
  <si>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</si>
  <si>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</si>
  <si>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</si>
  <si>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</si>
  <si>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</si>
  <si>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</si>
  <si>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</si>
  <si>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</si>
  <si>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</si>
  <si>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</si>
  <si>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</si>
  <si>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</si>
  <si>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</si>
  <si>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</si>
  <si>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</si>
  <si>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</si>
  <si>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</si>
  <si>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</si>
  <si>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</si>
  <si>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</si>
  <si>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</si>
  <si>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</si>
  <si>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</si>
  <si>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</si>
  <si>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</si>
  <si>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</si>
  <si>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</si>
  <si>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</si>
  <si>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</si>
  <si>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</si>
  <si>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</si>
  <si>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</si>
  <si>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</si>
  <si>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</si>
  <si>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</si>
  <si>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</si>
  <si>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</si>
  <si>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</si>
  <si>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</si>
  <si>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</si>
  <si>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</si>
  <si>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</si>
  <si>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</si>
  <si>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川崎市川崎区浅野町1番17号</t>
    <rPh sb="0" eb="3">
      <t>カワサキシ</t>
    </rPh>
    <rPh sb="3" eb="6">
      <t>カワサキク</t>
    </rPh>
    <rPh sb="6" eb="9">
      <t>アサノマチ</t>
    </rPh>
    <rPh sb="10" eb="11">
      <t>バン</t>
    </rPh>
    <rPh sb="13" eb="14">
      <t>ゴウ</t>
    </rPh>
    <phoneticPr fontId="3"/>
  </si>
  <si>
    <t>第一コンクリート株式会社代表　　　　　　　　　　　　　　　　　　　　取締役社長　　市瀬　　明宏</t>
    <rPh sb="0" eb="2">
      <t>ダイイチ</t>
    </rPh>
    <rPh sb="8" eb="12">
      <t>カブシキガイシャ</t>
    </rPh>
    <rPh sb="12" eb="14">
      <t>ダイヒョウ</t>
    </rPh>
    <rPh sb="34" eb="39">
      <t>トリシマリヤクシャチョウ</t>
    </rPh>
    <rPh sb="41" eb="43">
      <t>イチセ</t>
    </rPh>
    <rPh sb="45" eb="47">
      <t>アキヒロ</t>
    </rPh>
    <phoneticPr fontId="3"/>
  </si>
  <si>
    <t>第一コンクリート株式会社　　本牧工場</t>
    <rPh sb="0" eb="2">
      <t>ダイイチ</t>
    </rPh>
    <rPh sb="8" eb="12">
      <t>カブシキガイシャ</t>
    </rPh>
    <rPh sb="14" eb="18">
      <t>ホンモクコウジョウ</t>
    </rPh>
    <phoneticPr fontId="3"/>
  </si>
  <si>
    <t>横浜市中区錦町7番地</t>
    <rPh sb="0" eb="3">
      <t>ヨコハマシ</t>
    </rPh>
    <rPh sb="3" eb="5">
      <t>ナカク</t>
    </rPh>
    <rPh sb="5" eb="7">
      <t>ニシキマチ</t>
    </rPh>
    <rPh sb="8" eb="9">
      <t>バン</t>
    </rPh>
    <rPh sb="9" eb="10">
      <t>チ</t>
    </rPh>
    <phoneticPr fontId="3"/>
  </si>
  <si>
    <t>045-621-1191</t>
    <phoneticPr fontId="3"/>
  </si>
  <si>
    <t>生コンクリートの製造</t>
    <rPh sb="0" eb="1">
      <t>ナマ</t>
    </rPh>
    <rPh sb="8" eb="10">
      <t>セイゾウ</t>
    </rPh>
    <phoneticPr fontId="3"/>
  </si>
  <si>
    <t>令和   6 年    6月    12日</t>
    <phoneticPr fontId="3"/>
  </si>
  <si>
    <t>044-322-5541</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</si>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</sst>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Q49" sqref="Q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459</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458</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2771</v>
      </c>
      <c r="N48" s="489"/>
      <c r="O48" s="490"/>
    </row>
    <row r="49" spans="3:21" ht="18" customHeight="1" x14ac:dyDescent="0.15">
      <c r="C49" s="467" t="s">
        <v>11</v>
      </c>
      <c r="D49" s="468"/>
      <c r="E49" s="469"/>
      <c r="F49" s="522" t="s">
        <v>454</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131</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v>1102</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5151</v>
      </c>
      <c r="I63" s="241" t="s">
        <v>4</v>
      </c>
      <c r="J63" s="447" t="s">
        <v>324</v>
      </c>
      <c r="K63" s="448"/>
      <c r="L63" s="449"/>
      <c r="M63" s="442">
        <f>+別紙!AA14</f>
        <v>5151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5151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第一コンクリート株式会社　　本牧工場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J15" zoomScaleNormal="100" workbookViewId="0">
      <selection activeCell="Z27" sqref="Z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150</v>
      </c>
      <c r="E24" s="603"/>
      <c r="F24" s="603"/>
      <c r="G24" s="195" t="s">
        <v>198</v>
      </c>
      <c r="H24" s="581">
        <f>+F12</f>
        <v>205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205</v>
      </c>
      <c r="Q27" s="586"/>
      <c r="R27" s="586"/>
      <c r="S27" s="586"/>
      <c r="T27" s="44" t="s">
        <v>38</v>
      </c>
      <c r="U27" s="64"/>
      <c r="V27" s="64"/>
      <c r="Y27" s="62" t="s">
        <v>39</v>
      </c>
      <c r="Z27" s="65"/>
      <c r="AH27" s="53"/>
      <c r="AI27" s="53"/>
      <c r="AJ27" s="53"/>
      <c r="AK27" s="53"/>
      <c r="AL27" s="549">
        <f>+AH18+P27</f>
        <v>205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150</v>
      </c>
      <c r="E29" s="603"/>
      <c r="F29" s="603"/>
      <c r="G29" s="195" t="s">
        <v>198</v>
      </c>
      <c r="H29" s="581">
        <f>+AL27</f>
        <v>205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205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150</v>
      </c>
      <c r="E31" s="603"/>
      <c r="F31" s="603"/>
      <c r="G31" s="195" t="s">
        <v>198</v>
      </c>
      <c r="H31" s="581">
        <f>+AS24</f>
        <v>205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H16" zoomScaleNormal="100" workbookViewId="0">
      <selection activeCell="S32" sqref="S32:V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4330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5000</v>
      </c>
      <c r="E24" s="603"/>
      <c r="F24" s="603"/>
      <c r="G24" s="195" t="s">
        <v>198</v>
      </c>
      <c r="H24" s="581">
        <f>+F12</f>
        <v>4330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4330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4330</v>
      </c>
      <c r="Q27" s="586"/>
      <c r="R27" s="586"/>
      <c r="S27" s="586"/>
      <c r="T27" s="44" t="s">
        <v>38</v>
      </c>
      <c r="U27" s="64"/>
      <c r="V27" s="64"/>
      <c r="Y27" s="62" t="s">
        <v>39</v>
      </c>
      <c r="Z27" s="65"/>
      <c r="AH27" s="53"/>
      <c r="AI27" s="53"/>
      <c r="AJ27" s="53"/>
      <c r="AK27" s="53"/>
      <c r="AL27" s="549">
        <f>+AH18+P27</f>
        <v>4330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4330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5000</v>
      </c>
      <c r="E29" s="603"/>
      <c r="F29" s="603"/>
      <c r="G29" s="195" t="s">
        <v>198</v>
      </c>
      <c r="H29" s="581">
        <f>+AL27</f>
        <v>4330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4330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5000</v>
      </c>
      <c r="E31" s="603"/>
      <c r="F31" s="603"/>
      <c r="G31" s="195" t="s">
        <v>198</v>
      </c>
      <c r="H31" s="581">
        <f>+AS24</f>
        <v>4330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D29" sqref="D29:F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第一コンクリート株式会社　　本牧工場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v>
      </c>
      <c r="Q27" s="586"/>
      <c r="R27" s="586"/>
      <c r="S27" s="586"/>
      <c r="T27" s="44" t="s">
        <v>38</v>
      </c>
      <c r="U27" s="64"/>
      <c r="V27" s="64"/>
      <c r="Y27" s="62" t="s">
        <v>39</v>
      </c>
      <c r="Z27" s="65"/>
      <c r="AH27" s="53"/>
      <c r="AI27" s="53"/>
      <c r="AJ27" s="53"/>
      <c r="AK27" s="53"/>
      <c r="AL27" s="549">
        <f>+AH18+P27</f>
        <v>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Q4" zoomScale="70" zoomScaleNormal="70" workbookViewId="0">
      <selection activeCell="AD21" sqref="AD21"/>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第一コンクリート株式会社　　本牧工場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150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5000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v>
      </c>
      <c r="AA9" s="322">
        <f>IF(SUM(G9:Z9)&gt;0,SUM(G9:Z9),IF(AA$19&gt;0,"0",0))</f>
        <v>5151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150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5000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v>
      </c>
      <c r="AA14" s="328">
        <f t="shared" si="0"/>
        <v>5151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150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5000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v>
      </c>
      <c r="AA16" s="328">
        <f t="shared" si="0"/>
        <v>5151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205</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4330</v>
      </c>
      <c r="U19" s="332">
        <f t="shared" si="1"/>
        <v>0</v>
      </c>
      <c r="V19" s="332">
        <f t="shared" si="1"/>
        <v>0</v>
      </c>
      <c r="W19" s="332">
        <f t="shared" si="1"/>
        <v>0</v>
      </c>
      <c r="X19" s="332">
        <f t="shared" si="1"/>
        <v>0</v>
      </c>
      <c r="Y19" s="332">
        <f t="shared" si="1"/>
        <v>0</v>
      </c>
      <c r="Z19" s="333">
        <f t="shared" si="1"/>
        <v>1</v>
      </c>
      <c r="AA19" s="334">
        <f t="shared" ref="AA19:AA25" si="2">SUM(G19:Z19)</f>
        <v>4536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205</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4330</v>
      </c>
      <c r="U37" s="368">
        <f t="shared" si="8"/>
        <v>0</v>
      </c>
      <c r="V37" s="368">
        <f t="shared" si="8"/>
        <v>0</v>
      </c>
      <c r="W37" s="368">
        <f t="shared" si="8"/>
        <v>0</v>
      </c>
      <c r="X37" s="368">
        <f t="shared" si="8"/>
        <v>0</v>
      </c>
      <c r="Y37" s="368">
        <f t="shared" si="8"/>
        <v>0</v>
      </c>
      <c r="Z37" s="369">
        <f t="shared" si="8"/>
        <v>1</v>
      </c>
      <c r="AA37" s="370">
        <f t="shared" si="4"/>
        <v>4536</v>
      </c>
    </row>
    <row r="38" spans="2:27" ht="24" customHeight="1" x14ac:dyDescent="0.15">
      <c r="B38" s="167"/>
      <c r="C38" s="655"/>
      <c r="D38" s="208"/>
      <c r="E38" s="206" t="s">
        <v>262</v>
      </c>
      <c r="F38" s="391"/>
      <c r="G38" s="359">
        <f t="shared" ref="G38:Z38" si="9">SUM(G39:G41)</f>
        <v>0</v>
      </c>
      <c r="H38" s="359">
        <f t="shared" si="9"/>
        <v>205</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4330</v>
      </c>
      <c r="U38" s="359">
        <f t="shared" si="9"/>
        <v>0</v>
      </c>
      <c r="V38" s="359">
        <f t="shared" si="9"/>
        <v>0</v>
      </c>
      <c r="W38" s="359">
        <f t="shared" si="9"/>
        <v>0</v>
      </c>
      <c r="X38" s="359">
        <f t="shared" si="9"/>
        <v>0</v>
      </c>
      <c r="Y38" s="359">
        <f t="shared" si="9"/>
        <v>0</v>
      </c>
      <c r="Z38" s="360">
        <f t="shared" si="9"/>
        <v>1</v>
      </c>
      <c r="AA38" s="361">
        <f t="shared" si="4"/>
        <v>4536</v>
      </c>
    </row>
    <row r="39" spans="2:27" ht="24" customHeight="1" x14ac:dyDescent="0.15">
      <c r="B39" s="167"/>
      <c r="C39" s="655"/>
      <c r="D39" s="209"/>
      <c r="E39" s="204"/>
      <c r="F39" s="202" t="s">
        <v>235</v>
      </c>
      <c r="G39" s="362">
        <f>+ｱ.燃え殻!$AA$28</f>
        <v>0</v>
      </c>
      <c r="H39" s="362">
        <f>+ｲ.汚泥!$AA$28</f>
        <v>205</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4330</v>
      </c>
      <c r="U39" s="362">
        <f>+ｿ.鉱さい!$AA$28</f>
        <v>0</v>
      </c>
      <c r="V39" s="362">
        <f>+ﾀ.がれき類!$AA$28</f>
        <v>0</v>
      </c>
      <c r="W39" s="362">
        <f>+ﾁ.動物のふん尿!$AA$28</f>
        <v>0</v>
      </c>
      <c r="X39" s="362">
        <f>+ﾂ.動物の死体!$AA$28</f>
        <v>0</v>
      </c>
      <c r="Y39" s="362">
        <f>+ﾃ.ばいじん!$AA$28</f>
        <v>0</v>
      </c>
      <c r="Z39" s="363">
        <f>+ﾄ.混合廃棄物その他!$AA$28</f>
        <v>1</v>
      </c>
      <c r="AA39" s="364">
        <f t="shared" si="4"/>
        <v>4536</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205</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4330</v>
      </c>
      <c r="U43" s="371">
        <f>+ｿ.鉱さい!$AL$27</f>
        <v>0</v>
      </c>
      <c r="V43" s="371">
        <f>+ﾀ.がれき類!$AL$27</f>
        <v>0</v>
      </c>
      <c r="W43" s="371">
        <f>+ﾁ.動物のふん尿!$AL$27</f>
        <v>0</v>
      </c>
      <c r="X43" s="371">
        <f>+ﾂ.動物の死体!$AL$27</f>
        <v>0</v>
      </c>
      <c r="Y43" s="371">
        <f>+ﾃ.ばいじん!$AL$27</f>
        <v>0</v>
      </c>
      <c r="Z43" s="372">
        <f>+ﾄ.混合廃棄物その他!$AL$27</f>
        <v>1</v>
      </c>
      <c r="AA43" s="373">
        <f t="shared" si="4"/>
        <v>4536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205</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4330</v>
      </c>
      <c r="U45" s="377">
        <f>+ｿ.鉱さい!$AS$24</f>
        <v>0</v>
      </c>
      <c r="V45" s="377">
        <f>+ﾀ.がれき類!$AS$24</f>
        <v>0</v>
      </c>
      <c r="W45" s="377">
        <f>+ﾁ.動物のふん尿!$AS$24</f>
        <v>0</v>
      </c>
      <c r="X45" s="377">
        <f>+ﾂ.動物の死体!$AS$24</f>
        <v>0</v>
      </c>
      <c r="Y45" s="377">
        <f>+ﾃ.ばいじん!$AS$24</f>
        <v>0</v>
      </c>
      <c r="Z45" s="378">
        <f>+ﾄ.混合廃棄物その他!$AS$24</f>
        <v>1</v>
      </c>
      <c r="AA45" s="379">
        <f t="shared" si="4"/>
        <v>4536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355</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9330</v>
      </c>
      <c r="U55" s="414">
        <f t="shared" si="10"/>
        <v>0</v>
      </c>
      <c r="V55" s="414">
        <f t="shared" si="10"/>
        <v>0</v>
      </c>
      <c r="W55" s="414">
        <f t="shared" si="10"/>
        <v>0</v>
      </c>
      <c r="X55" s="414">
        <f t="shared" si="10"/>
        <v>0</v>
      </c>
      <c r="Y55" s="414">
        <f t="shared" si="10"/>
        <v>0</v>
      </c>
      <c r="Z55" s="414">
        <f t="shared" si="10"/>
        <v>2</v>
      </c>
      <c r="AA55" s="415">
        <f>+AA9+AA19+AA20</f>
        <v>9687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5" zoomScale="130" zoomScaleNormal="100" zoomScaleSheetLayoutView="130" workbookViewId="0">
      <selection activeCell="L11" sqref="L11:O1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6月    12日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川崎市川崎区浅野町1番17号</v>
      </c>
      <c r="K16" s="705"/>
      <c r="L16" s="706"/>
      <c r="M16" s="706"/>
      <c r="N16" s="706"/>
      <c r="O16" s="707"/>
    </row>
    <row r="17" spans="1:15" ht="26.25" customHeight="1" x14ac:dyDescent="0.15">
      <c r="C17" s="78"/>
      <c r="H17" s="23" t="s">
        <v>7</v>
      </c>
      <c r="I17" s="23"/>
      <c r="J17" s="705" t="str">
        <f>+表紙!J40</f>
        <v>第一コンクリート株式会社代表　　　　　　　　　　　　　　　　　　　　取締役社長　　市瀬　　明宏</v>
      </c>
      <c r="K17" s="705"/>
      <c r="L17" s="706"/>
      <c r="M17" s="706"/>
      <c r="N17" s="706"/>
      <c r="O17" s="707"/>
    </row>
    <row r="18" spans="1:15" x14ac:dyDescent="0.15">
      <c r="C18" s="78"/>
      <c r="J18" s="21" t="s">
        <v>8</v>
      </c>
      <c r="O18" s="79"/>
    </row>
    <row r="19" spans="1:15" x14ac:dyDescent="0.15">
      <c r="C19" s="78"/>
      <c r="J19" s="24" t="s">
        <v>9</v>
      </c>
      <c r="K19" s="24"/>
      <c r="L19" s="718" t="str">
        <f>IF(+表紙!L42="","",+表紙!L42)</f>
        <v>044-322-5541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第一コンクリート株式会社　　本牧工場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2771</v>
      </c>
      <c r="N25" s="743"/>
      <c r="O25" s="744"/>
    </row>
    <row r="26" spans="1:15" ht="18" customHeight="1" x14ac:dyDescent="0.15">
      <c r="C26" s="467" t="s">
        <v>11</v>
      </c>
      <c r="D26" s="468"/>
      <c r="E26" s="469"/>
      <c r="F26" s="729" t="str">
        <f>+表紙!F49</f>
        <v>横浜市中区錦町7番地</v>
      </c>
      <c r="G26" s="730"/>
      <c r="H26" s="730"/>
      <c r="I26" s="730"/>
      <c r="J26" s="730"/>
      <c r="K26" s="730"/>
      <c r="L26" s="126" t="s">
        <v>172</v>
      </c>
      <c r="M26" s="223"/>
      <c r="N26" s="733" t="str">
        <f>IF(+表紙!N49="","",+表紙!N49)</f>
        <v>045-621-1191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Ｅ21－窯業・土石製品製造業</v>
      </c>
      <c r="G29" s="696"/>
      <c r="H29" s="696"/>
      <c r="I29" s="696"/>
      <c r="J29" s="30" t="s">
        <v>47</v>
      </c>
      <c r="K29" s="30"/>
      <c r="L29" s="745" t="str">
        <f>+表紙!L52</f>
        <v>生コンクリートの製造</v>
      </c>
      <c r="M29" s="745"/>
      <c r="N29" s="703"/>
      <c r="O29" s="704"/>
    </row>
    <row r="30" spans="1:15" ht="22.5" customHeight="1" x14ac:dyDescent="0.15">
      <c r="C30" s="296"/>
      <c r="D30" s="307" t="s">
        <v>19</v>
      </c>
      <c r="E30" s="308" t="s">
        <v>365</v>
      </c>
      <c r="F30" s="694" t="s">
        <v>366</v>
      </c>
      <c r="G30" s="418"/>
      <c r="H30" s="695"/>
      <c r="I30" s="694" t="s">
        <v>367</v>
      </c>
      <c r="J30" s="421"/>
      <c r="K30" s="431"/>
      <c r="L30" s="697">
        <f>+表紙!L53</f>
        <v>1102</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5151</v>
      </c>
      <c r="I40" s="241" t="s">
        <v>4</v>
      </c>
      <c r="J40" s="447" t="s">
        <v>324</v>
      </c>
      <c r="K40" s="448"/>
      <c r="L40" s="449"/>
      <c r="M40" s="746">
        <f>+表紙!M63</f>
        <v>5151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5151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2024-06-13T04:19:36Z</dcterms:created>
  <dcterms:modified xsi:type="dcterms:W3CDTF">2024-06-13T04:19:37Z</dcterms:modified>
</cp:coreProperties>
</file>