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DBD35A5E-CAB7-4B63-8FBE-772685642447}" xr6:coauthVersionLast="36" xr6:coauthVersionMax="47" xr10:uidLastSave="{00000000-0000-0000-0000-000000000000}"/>
  <bookViews>
    <workbookView xWindow="28680" yWindow="1695" windowWidth="29040" windowHeight="15840" tabRatio="808" xr2:uid="{00000000-000D-0000-FFFF-FFFF00000000}"/>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K19"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K55" i="94" s="1"/>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37D59C90-5D00-48A2-B21D-E70876D0FE73}">
      <text>
        <r>
          <rPr>
            <b/>
            <sz val="11"/>
            <color indexed="81"/>
            <rFont val="ＭＳ Ｐゴシック"/>
            <family val="3"/>
            <charset val="128"/>
          </rPr>
          <t xml:space="preserve">産業分類をメニューから選んでください。
</t>
        </r>
      </text>
    </comment>
    <comment ref="L52" authorId="0" shapeId="0" xr:uid="{14BFE9A4-D2DC-4716-8541-E3C271B66130}">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 ref="M70" authorId="0" shapeId="0" xr:uid="{265E1C17-D92F-4CC4-8F04-470DB4A79211}">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E3BF049-2F01-4BFF-9C31-870D68B3619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91837C77-AA1F-4EF1-ADA7-B5E60EB802F8}">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08C02637-855C-4E22-955E-38FDF3D0BF2D}">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B7F2EF8-F529-4FAE-9262-9CAB67E96879}">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09856EB-207B-4158-863C-476D4FFF309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DB32158B-E189-4918-9E2C-E632D48CAAA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36A4D26-D823-4A8A-8EB4-5B12A45C86FE}">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20A9FD4-8970-4820-A47B-3BA57E3D3E9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635DFEB-F482-43B7-AEE8-2C507CBDFAF7}">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F19679F-AF49-4F00-B313-149BF0EC99D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3209A782-5829-4AAF-98ED-A346C1FC0098}">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8F33325C-C63D-4B23-AD19-923C82F644A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D3B78D-5898-4B35-9FDF-E8BABB97A1DA}">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5B33AE8-9552-4C31-9B92-38BCDE5FEE28}">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15018FF1-925D-4EA4-B810-421311CC9D69}">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5D984C1-DD98-4D77-9190-BC4005A7CB6B}">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0319D1A-DEDB-47F6-BE15-D49965EF9A77}">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F470CF48-05B8-4923-93A9-2084EE5A34F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B8B5BFB-DC5F-4F65-939D-389D361383CA}">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35E6E4C-5761-4EFC-9E2B-5DC582AE5D0F}">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D255CE12-738F-4842-87A1-958745D1C41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F7C1F483-2C19-4EBF-A93E-5C5C89EC65DA}">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B3768C3-D3B1-4AB0-830B-E638579BD7A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856D490-FA7C-4D98-8A4B-B966D7DE18C7}">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CD5B1A9B-D272-4BF5-A633-11F23DE99CB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40D36C8-E57C-4884-9D75-7147EB7C283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F0E610E-2B05-4293-8D76-23F568E9E3B5}">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DD834FD4-7982-41B9-BD17-11A9E4F314AE}">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B1B5497-C013-4C73-987B-D52E7AA8D6EC}">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AD93714-A451-4F45-A21B-43B51223483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D8E01783-9407-4EEF-9781-BBE03B5258AC}">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41626ED6-0634-4329-9DB8-07ED4BA671BF}">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D97938E-AB7F-44AD-A457-35BAE3B4F96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6710442-7E2F-4E8C-A051-01D93B0E0B8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53F951B9-9A8A-4DA5-A51E-F1C4210F4FB0}">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85F30EA-8CBE-42B3-A30C-3ACBFFFA7148}">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3D4E602-47D7-4887-B22D-6F81C967A1E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8CD3F43B-264F-4737-B525-DBF214A33ED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DF2EF32-1CF5-459A-A779-EBFFCD73EE9F}">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1D040B9-2B18-42EB-977D-B30373EA13EC}">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91037610-8168-4208-A16B-2D08F284ACB4}">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81DB8CCF-08BF-4A39-AC0A-ED19FE2062F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03739ED-1121-48E7-9992-13E26AF9CD8D}">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F0C4903-3494-43C7-B8F3-2D68F7498BB3}">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A3B3FDAE-3CED-436C-9A4C-E0AED4A9AE85}">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101F088-AC5D-4FC0-B29F-551CBACBF4AA}">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61097AC-5B5A-4183-A073-D756E2739C2E}">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1744512E-C5B3-4F55-AA9E-424C59FBEA5A}">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E01155E-D448-4AE0-AAFC-CB46C0DA1DDA}">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FC21A81-D0DD-498B-B1AA-EEBD73D99F20}">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F842ABAD-02D7-44A7-A445-D75C6900699B}">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18C56FA0-7F1B-47C6-AEDE-348D5FF8EFE5}">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DFF90B8-FB16-4712-8321-D495834232F9}">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3868AAD9-A2BB-4D59-8539-43CFC31C919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1232ED6A-7D4A-4B2B-8E7E-FD7007295A9C}">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7682680-93CB-4D08-A42B-8D1F0F455774}">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2B826CD-FCEE-42C5-A0C8-F7C5565D0BF4}">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0E52435F-FFAA-4FFF-B6DD-DA2C1E798222}">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1C5315-E031-4FFF-A715-6B844F080000}">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A2BEB04-F70A-439C-859C-9176F5B624FE}">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F9F73D85-A3BB-4640-BEA5-FC44ED249A0D}">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09C691C4-1438-4DA0-B08F-9378909EAA0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56A9C9F-EC0D-49C9-8728-E90239AB2BA4}">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78E3CC-082F-43AE-8A4F-B974BEF3BA0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9921B4F6-FD2A-4831-818F-276535B246C9}">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BCF7576-D9FB-4873-8441-213E06CDBAD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DA0FBF3-1F1A-41D8-A6AF-C585FED8CB66}">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F6DA99DF-7B76-4365-8E6B-934AE71EBE6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C0E1950-32C9-4553-B191-C5450AFD0175}">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36AA5C8-D6E8-4711-ABBC-495CB439131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B3DB2213-23B3-4751-B31C-99A8BEEEE1FE}">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E7E13D93-C94B-4323-87C0-A4F669C14606}">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4815339-2DDD-4398-A4A5-B4601D1745C8}">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9F19D49-8D66-4DCC-9372-80E2F7C0EF19}">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ECC59503-14FA-41B7-AC70-9B74EAF9808E}">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ADA30C4-F720-433C-A934-D1A4CDB3034D}">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CF06C7B2-E113-4E4A-925A-A2ACE882409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B4EEF9C3-7712-4311-A8E4-A25828655ABB}">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E7683B7-1350-4594-A338-BCBD1DE6F11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3DDC327A-74C5-4D4A-B6DC-C26D3C313E8C}">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D3090F40-9109-4C1D-ADB6-8CDFD4E2BB3E}">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506EE85D-773E-4ABD-A0F5-7399A4AF6668}">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C0CA446-554D-4F99-B78C-CB0E3C6B510B}">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BB76FC7-C431-4D88-BC15-455FEC1962D2}">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F0DC9AF6-8737-4666-AB43-60E25469580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AD958D5-8219-483B-AB1B-F1C1BAE191B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4211255-DBF4-4B2B-833C-6C792DEDF09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9D1E6657-8ADB-466A-8414-E54692E451F1}">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BEF1C7E-197B-4C66-84CB-0FAA0666C86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56BC92B-7BEF-42D0-8B6A-C376AA9C01C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593BB851-7899-4147-9F8E-B1715CDB5C2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D028B933-6C8A-4ADA-AB90-81943594E8FD}">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3002369-E3CA-4913-B426-1972C5EEF57C}">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0163D99-F37B-4F20-A1A1-DC6D2101CD7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AB7FCD27-0DD3-40D4-81F8-17F7DD0C933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00A4A78-EC82-4927-A2D5-2DC2E713BA16}">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6EB92F0C-F462-4437-814A-04E106331AA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C1EA5595-C8E8-4D1E-B478-6722F458080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9E6BBC8F-AEF4-4030-BA27-793C90D73945}">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056ECAC-77D0-4742-A54C-37A7203D1133}">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1EE7187B-E30E-4F3C-83EC-6A19BCE2A8F6}">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2998675D-483C-431D-9E13-9F26C1C85C9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E5323C3-5AA1-4513-B595-F5C50473C73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454FF43-39B4-4187-8E3C-DCBD242E815B}">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38E885A9-4B57-4BBA-8E20-7B33FFC54681}">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0C8B5A9-A853-4D14-B998-A60CE792488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3ADC1DB-36CE-4EAF-833D-D2B5B12465A8}">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EEF55ABA-BA7A-4DF2-9F4D-54EBE6728E0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FA7CE13-8F32-41D6-83F8-E5AE96BBD20E}">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9A27665-4E05-4C4D-9A11-51D66D853A5D}">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D8F8097A-2508-4D80-8DBE-70B2C5C0237D}">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047DB5C2-8E1A-4CF5-B7BF-B4799EE5ECB7}">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6A526EA-5F6B-40F7-B6CE-00E360ED9C8B}">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AFB41D-599C-4DF4-A3AF-C9F65675916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C58C8BB5-D1F7-43C5-AC88-0AAB098E4D6B}">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0BE24C9-2FBE-4DB5-9829-3FEBC2235B6F}">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8E9D50D-5B4C-4CBE-9EBF-051C61093404}">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E75469AA-B6F7-43D5-8401-806001B52431}">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E95DC08-E752-4E61-BEDD-584F94738AB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88CFEE0-9B0E-4B58-B811-A3752E747CE4}">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6075B727-9612-47D1-9D9E-4C998A28F4D5}">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9E561E42-93E2-4F90-B54C-B5D9BA17F20E}">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A766EBE-9D3F-4252-AD5C-B850F9AAD263}">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3AE1762-69DC-4348-B804-63B96FB87C8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8C4F7C6-D09C-41A1-949E-412A0E9C7667}">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8C6758E-68D2-4CB1-AC64-63CDB9DC03AB}">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B6CBCAE-17F4-431B-BD16-1337004D7F87}">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37439E5A-91FD-4E9E-9A64-3B9A3D832BC5}">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08E9D53-B637-42F5-B7F2-4656C72603C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EE0D466-0D6A-4589-B21B-E89672916D7B}">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B16DFE10-0B39-417F-951F-95CDE3F9AFFB}">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E3411612-8FBE-4514-A460-4DB439BB21AA}">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7D3E814-D571-4E91-A4A1-3426A4B035A1}">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5614561-C920-41C2-837F-5C4679F54458}">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2CDEE131-6C4B-4F71-9753-4FAECF63CB0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73508BF-E115-4C1F-B588-D19B5DFC0BF5}">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9C7822E-B24B-46AE-BABE-3F56DA44AA5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17F56910-545C-4146-A6D8-982E8B1E1240}">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C05243A-E9EF-4848-9FA6-FA674FC9E29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25F8722-D28D-4471-A184-7055FD44E390}">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D081B2F9-BA9F-45EA-9A7C-A8816C1AFF9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FEF25FE1-335F-4E00-BC98-DA4BBCC63EF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6EBE6009-E4DB-45C8-897F-B75A9F1BB2C1}">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ABE2F97-3F09-4125-9AEF-7E72223C160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D020F0DF-155E-4819-86FF-74DB7D9DD0E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5EB0CDC-4759-4DF4-B4B2-0A431876FA9A}">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1D282D-827A-4E73-ACB2-E940C3B4DFE6}">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A01E27F4-5A9D-4F68-961E-BDDCC11F581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0788FEC-4CA6-476B-9F1E-9D89576A26C7}">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EB6E772-6BDE-4028-9C1A-4E8D6EAD649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31FEF570-D282-4D31-B04F-E9BFEC6A1D7C}">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9D9F5135-EF97-4AF3-9E76-819ECEF163F2}">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6F3EEA8D-B811-4225-B544-E902785478F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46EEE17-BEA3-4769-B24B-F8BB6C31E8C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1E1FB030-C64E-4A6C-B924-B72C9F95D31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D87C0F6-B2F9-4ACA-B442-388F5C443BCC}">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249E7E1-9151-4FFA-8CE9-8AA0A75824B1}">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6CF4CDF3-646B-4421-ACBA-8A3D824A79E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F617FC7-103C-40A1-9FAD-821234378F1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59DD656-60A7-46F4-9595-6A150090F6E1}">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802D84DD-1B36-44CD-AA07-8A9BB792E5F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A4C5660D-B223-46DB-80D6-94480BC768E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04F3525-262E-4FA9-9D8E-6A8AF4051528}">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9D94570-FF0B-4E42-9FC5-0CA539ABD5C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BA2A0874-2811-4F9D-8BE8-8FFD0407873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E9F9B89-3C9D-4EC5-B2C3-138D220ACAB4}">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F7F62699-7B5B-42F9-A6AB-66B7DE731105}">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4B1D2895-CE07-4964-B483-5CC70EE90C58}">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<sst xmlns="http://schemas.openxmlformats.org/spreadsheetml/2006/main" count="2836" uniqueCount="437">
  <si>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</si>
  <si>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</si>
  <si>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</si>
  <si>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</si>
  <si>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</si>
  <si>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</si>
  <si>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</si>
  <si>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</si>
  <si>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</si>
  <si>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</si>
  <si>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</si>
  <si>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</si>
  <si>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</si>
  <si>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</si>
  <si>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</si>
  <si>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</si>
  <si>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</si>
  <si>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</si>
  <si>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</si>
  <si>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</si>
  <si>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</si>
  <si>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</si>
  <si>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</si>
  <si>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</si>
  <si>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</si>
  <si>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</si>
  <si>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</si>
  <si>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</si>
  <si>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</si>
  <si>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</si>
  <si>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</si>
  <si>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</si>
  <si>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</si>
  <si>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</si>
  <si>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</si>
  <si>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</si>
  <si>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</si>
  <si>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</si>
  <si>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</si>
  <si>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</si>
  <si>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</si>
  <si>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</si>
  <si>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</si>
  <si>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</si>
  <si>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</si>
  <si>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</si>
  <si>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</si>
  <si>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</si>
  <si>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</si>
  <si>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</si>
  <si>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</si>
  <si>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</si>
  <si>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</si>
  <si>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</si>
  <si>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</si>
  <si>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</si>
  <si>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</si>
  <si>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</si>
  <si>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</si>
  <si>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</si>
  <si>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</si>
  <si>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</si>
  <si>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</si>
  <si>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</si>
  <si>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</si>
  <si>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</si>
  <si>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</si>
  <si>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</si>
  <si>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</si>
  <si>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</si>
  <si>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</si>
  <si>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</si>
  <si>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</si>
  <si>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</si>
  <si>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</si>
  <si>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</si>
  <si>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</si>
  <si>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</si>
  <si>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</si>
  <si>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</si>
  <si>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</si>
  <si>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</si>
  <si>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</si>
  <si>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</si>
  <si>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</si>
  <si>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</si>
  <si>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</si>
  <si>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</si>
  <si>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</si>
  <si>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</si>
  <si>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</si>
  <si>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</si>
  <si>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</si>
  <si>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</si>
  <si>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</si>
  <si>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</si>
  <si>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</si>
  <si>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</si>
  <si>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</si>
  <si>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</si>
  <si>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</si>
  <si>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</si>
  <si>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</si>
  <si>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</si>
  <si>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</si>
  <si>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</si>
  <si>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</si>
  <si>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</si>
  <si>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</si>
  <si>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</si>
  <si>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</si>
  <si>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</si>
  <si>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</si>
  <si>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</si>
  <si>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</si>
  <si>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</si>
  <si>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</si>
  <si>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</si>
  <si>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</si>
  <si>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</si>
  <si>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</si>
  <si>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</si>
  <si>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</si>
  <si>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</si>
  <si>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</si>
  <si>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</si>
  <si>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</si>
  <si>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</si>
  <si>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</si>
  <si>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</si>
  <si>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</si>
  <si>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</si>
  <si>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</si>
  <si>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</si>
  <si>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</si>
  <si>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</si>
  <si>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</si>
  <si>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</si>
  <si>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</si>
  <si>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</si>
  <si>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</si>
  <si>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</si>
  <si>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</si>
  <si>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</si>
  <si>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</si>
  <si>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</si>
  <si>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</si>
  <si>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</si>
  <si>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</si>
  <si>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</si>
  <si>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</si>
  <si>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</si>
  <si>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</si>
  <si>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</si>
  <si>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</si>
  <si>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</si>
  <si>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</si>
  <si>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</si>
  <si>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</si>
  <si>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</si>
  <si>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</si>
  <si>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</si>
  <si>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</si>
  <si>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</si>
  <si>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</si>
  <si>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</si>
  <si>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</si>
  <si>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</si>
  <si>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</si>
  <si>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</si>
  <si>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</si>
  <si>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</si>
  <si>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</si>
  <si>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</si>
  <si>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</si>
  <si>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</si>
  <si>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</si>
  <si>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</si>
  <si>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</si>
  <si>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</si>
  <si>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</si>
  <si>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</si>
  <si>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</si>
  <si>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</si>
  <si>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</si>
  <si>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</si>
  <si>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</si>
  <si>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</si>
  <si>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</si>
  <si>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</si>
  <si>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</si>
  <si>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</si>
  <si>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</si>
  <si>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</si>
  <si>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</si>
  <si>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</si>
  <si>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</si>
  <si>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</si>
  <si>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</si>
  <si>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</si>
  <si>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</si>
  <si>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</si>
  <si>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</si>
  <si>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</si>
  <si>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</si>
  <si>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</si>
  <si>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</si>
  <si>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</si>
  <si>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</si>
  <si>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</si>
  <si>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</si>
  <si>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</si>
  <si>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</si>
  <si>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</si>
  <si>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</si>
  <si>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</si>
  <si>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</si>
  <si>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</si>
  <si>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</si>
  <si>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</si>
  <si>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</si>
  <si>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</si>
  <si>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</si>
  <si>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</si>
  <si>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</si>
  <si>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</si>
  <si>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</si>
  <si>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</si>
  <si>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</si>
  <si>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</si>
  <si>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</si>
  <si>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</si>
  <si>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</si>
  <si>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</si>
  <si>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</si>
  <si>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</si>
  <si>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</si>
  <si>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</si>
  <si>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</si>
  <si>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</si>
  <si>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</si>
  <si>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</si>
  <si>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</si>
  <si>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</si>
  <si>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</si>
  <si>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</si>
  <si>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</si>
  <si>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</si>
  <si>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</si>
  <si>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</si>
  <si>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</si>
  <si>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</si>
  <si>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</si>
  <si>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</si>
  <si>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</si>
  <si>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</si>
  <si>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</si>
  <si>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</si>
  <si>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</si>
  <si>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</si>
  <si>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</si>
  <si>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</si>
  <si>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</si>
  <si>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</si>
  <si>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</si>
  <si>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</si>
  <si>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</si>
  <si>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</si>
  <si>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</si>
  <si>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</si>
  <si>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</si>
  <si>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</si>
  <si>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</si>
  <si>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</si>
  <si>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</si>
  <si>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</si>
  <si>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</si>
  <si>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</si>
  <si>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</si>
  <si>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</si>
  <si>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</si>
  <si>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</si>
  <si>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</si>
  <si>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</si>
  <si>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</si>
  <si>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</si>
  <si>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</si>
  <si>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</si>
  <si>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</si>
  <si>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</si>
  <si>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</si>
  <si>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</si>
  <si>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</si>
  <si>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</si>
  <si>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</si>
  <si>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</si>
  <si>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</si>
  <si>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</si>
  <si>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</si>
  <si>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</si>
  <si>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</si>
  <si>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</si>
  <si>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</si>
  <si>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</si>
  <si>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</si>
  <si>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</si>
  <si>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</si>
  <si>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</si>
  <si>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</si>
  <si>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</si>
  <si>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</si>
  <si>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</si>
  <si>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</si>
  <si>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</si>
  <si>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</si>
  <si>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</si>
  <si>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</si>
  <si>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</si>
  <si>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</si>
  <si>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</si>
  <si>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</si>
  <si>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</si>
  <si>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</si>
  <si>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</si>
  <si>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</si>
  <si>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</si>
  <si>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</si>
  <si>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</si>
  <si>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</si>
  <si>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</si>
  <si>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</si>
  <si>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</si>
  <si>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</si>
  <si>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</si>
  <si>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</si>
  <si>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</si>
  <si>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</si>
  <si>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</si>
  <si>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</si>
  <si>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</si>
  <si>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</si>
  <si>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</si>
  <si>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</si>
  <si>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</si>
  <si>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</si>
  <si>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</si>
  <si>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</si>
  <si>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</si>
  <si>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</si>
  <si>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</si>
  <si>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</si>
  <si>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</si>
  <si>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</si>
  <si>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</si>
  <si>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</si>
  <si>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</si>
  <si>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</si>
  <si>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</si>
  <si>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</si>
  <si>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</si>
  <si>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</si>
  <si>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</si>
  <si>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</si>
  <si>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</si>
  <si>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</si>
  <si>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</si>
  <si>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</si>
  <si>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</si>
  <si>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</si>
  <si>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</si>
  <si>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</si>
  <si>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</si>
  <si>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</si>
  <si>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</si>
  <si>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</si>
  <si>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</si>
  <si>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</si>
  <si>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</si>
  <si>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</si>
  <si>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</si>
  <si>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</si>
  <si>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</si>
  <si>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</si>
  <si>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</si>
  <si>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</si>
  <si>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</si>
  <si>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</si>
  <si>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</si>
  <si>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</si>
  <si>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</si>
  <si>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</si>
  <si>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</si>
  <si>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</si>
  <si>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</si>
  <si>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</si>
  <si>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</si>
  <si>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</si>
  <si>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</si>
  <si>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</si>
  <si>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</si>
  <si>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</si>
  <si>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</si>
  <si>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</si>
  <si>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</si>
  <si>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</si>
  <si>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</si>
  <si>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</si>
  <si>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</si>
  <si>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</si>
  <si>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</si>
  <si>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</si>
  <si>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</si>
  <si>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</si>
  <si>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</si>
  <si>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</si>
  <si>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</si>
  <si>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</si>
  <si>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</si>
  <si>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</si>
  <si>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</si>
  <si>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</si>
  <si>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</si>
  <si>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</si>
  <si>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</si>
  <si>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</si>
  <si>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</si>
  <si>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</si>
  <si>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</si>
  <si>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東京都千代田区内幸町1丁目1番3号</t>
  </si>
  <si>
    <t>東京電力パワーグリッド株式会社
代表取締役社長　金子 禎則</t>
  </si>
  <si>
    <t>東京電力パワーグリッド株式会社　横浜資材倉庫</t>
  </si>
  <si>
    <t>神奈川県横浜市鶴見区江ヶ崎4-1</t>
  </si>
  <si>
    <t>03-6373-1111</t>
  </si>
  <si>
    <t>横浜市長</t>
  </si>
  <si>
    <t>○</t>
  </si>
  <si>
    <t>電気業</t>
    <rPh sb="0" eb="3">
      <t>デンキギョウ</t>
    </rPh>
    <phoneticPr fontId="3"/>
  </si>
  <si>
    <t>令和    ６年   ６月   28日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</si>
</sst>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 Id="rId1" Type="http://schemas.openxmlformats.org/officeDocument/2006/relationships/drawing" Target="../drawings/drawing5.xml" />
</Relationships>
</file>

<file path=xl/worksheets/_rels/sheet7.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7.vml" />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8.xml" />
  <Relationship Id="rId2" Type="http://schemas.openxmlformats.org/officeDocument/2006/relationships/vmlDrawing" Target="../drawings/vmlDrawing8.vml" />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9.vml" />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3" Type="http://schemas.openxmlformats.org/officeDocument/2006/relationships/comments" Target="../comments10.xml" />
  <Relationship Id="rId2" Type="http://schemas.openxmlformats.org/officeDocument/2006/relationships/vmlDrawing" Target="../drawings/vmlDrawing10.vml" />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1.xml" />
  <Relationship Id="rId2" Type="http://schemas.openxmlformats.org/officeDocument/2006/relationships/vmlDrawing" Target="../drawings/vmlDrawing11.vml" />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3" Type="http://schemas.openxmlformats.org/officeDocument/2006/relationships/comments" Target="../comments12.xml" />
  <Relationship Id="rId2" Type="http://schemas.openxmlformats.org/officeDocument/2006/relationships/vmlDrawing" Target="../drawings/vmlDrawing12.vml" />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3" Type="http://schemas.openxmlformats.org/officeDocument/2006/relationships/comments" Target="../comments13.xml" />
  <Relationship Id="rId2" Type="http://schemas.openxmlformats.org/officeDocument/2006/relationships/vmlDrawing" Target="../drawings/vmlDrawing13.vml" />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3" Type="http://schemas.openxmlformats.org/officeDocument/2006/relationships/comments" Target="../comments14.xml" />
  <Relationship Id="rId2" Type="http://schemas.openxmlformats.org/officeDocument/2006/relationships/vmlDrawing" Target="../drawings/vmlDrawing14.vml" />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3" Type="http://schemas.openxmlformats.org/officeDocument/2006/relationships/comments" Target="../comments15.xml" />
  <Relationship Id="rId2" Type="http://schemas.openxmlformats.org/officeDocument/2006/relationships/vmlDrawing" Target="../drawings/vmlDrawing15.vml" />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3" Type="http://schemas.openxmlformats.org/officeDocument/2006/relationships/comments" Target="../comments16.xml" />
  <Relationship Id="rId2" Type="http://schemas.openxmlformats.org/officeDocument/2006/relationships/vmlDrawing" Target="../drawings/vmlDrawing16.vml" />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 Id="rId3" Type="http://schemas.openxmlformats.org/officeDocument/2006/relationships/comments" Target="../comments17.xml" />
  <Relationship Id="rId2" Type="http://schemas.openxmlformats.org/officeDocument/2006/relationships/vmlDrawing" Target="../drawings/vmlDrawing17.vml" />
  <Relationship Id="rId1" Type="http://schemas.openxmlformats.org/officeDocument/2006/relationships/drawing" Target="../drawings/drawing16.xml" />
</Relationships>
</file>

<file path=xl/worksheets/_rels/sheet18.xml.rels>&#65279;<?xml version="1.0" encoding="utf-8" standalone="yes"?>
<Relationships xmlns="http://schemas.openxmlformats.org/package/2006/relationships">
  <Relationship Id="rId3" Type="http://schemas.openxmlformats.org/officeDocument/2006/relationships/comments" Target="../comments18.xml" />
  <Relationship Id="rId2" Type="http://schemas.openxmlformats.org/officeDocument/2006/relationships/vmlDrawing" Target="../drawings/vmlDrawing18.vml" />
  <Relationship Id="rId1" Type="http://schemas.openxmlformats.org/officeDocument/2006/relationships/drawing" Target="../drawings/drawing17.xml" />
</Relationships>
</file>

<file path=xl/worksheets/_rels/sheet19.xml.rels>&#65279;<?xml version="1.0" encoding="utf-8" standalone="yes"?>
<Relationships xmlns="http://schemas.openxmlformats.org/package/2006/relationships">
  <Relationship Id="rId1" Type="http://schemas.openxmlformats.org/officeDocument/2006/relationships/drawing" Target="../drawings/drawing18.xml"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B150"/>
  <sheetViews>
    <sheetView showGridLines="0" tabSelected="1" view="pageBreakPreview" topLeftCell="A22" zoomScaleNormal="100" zoomScaleSheetLayoutView="100" workbookViewId="0">
      <selection activeCell="L35" sqref="L35"/>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434</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436</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433</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428</v>
      </c>
      <c r="K39" s="520"/>
      <c r="L39" s="521"/>
      <c r="M39" s="521"/>
      <c r="N39" s="521"/>
      <c r="O39" s="522"/>
      <c r="Q39" s="19"/>
      <c r="R39" s="97"/>
    </row>
    <row r="40" spans="1:19" ht="26.25" customHeight="1">
      <c r="C40" s="86"/>
      <c r="D40" s="23"/>
      <c r="E40" s="23"/>
      <c r="F40" s="23"/>
      <c r="G40" s="23"/>
      <c r="H40" s="24" t="s">
        <v>7</v>
      </c>
      <c r="I40" s="24"/>
      <c r="J40" s="520" t="s">
        <v>429</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432</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430</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2827</v>
      </c>
      <c r="N48" s="546"/>
      <c r="O48" s="547"/>
    </row>
    <row r="49" spans="3:48" ht="18.75" customHeight="1">
      <c r="C49" s="527" t="s">
        <v>11</v>
      </c>
      <c r="D49" s="528"/>
      <c r="E49" s="529"/>
      <c r="F49" s="555" t="s">
        <v>431</v>
      </c>
      <c r="G49" s="556"/>
      <c r="H49" s="556"/>
      <c r="I49" s="556"/>
      <c r="J49" s="556"/>
      <c r="K49" s="556"/>
      <c r="L49" s="443" t="s">
        <v>134</v>
      </c>
      <c r="M49" s="446"/>
      <c r="N49" s="548"/>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117</v>
      </c>
      <c r="G52" s="562"/>
      <c r="H52" s="562"/>
      <c r="I52" s="562"/>
      <c r="J52" s="31" t="s">
        <v>47</v>
      </c>
      <c r="K52" s="31"/>
      <c r="L52" s="563" t="s">
        <v>435</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830</v>
      </c>
      <c r="I63" s="272" t="s">
        <v>4</v>
      </c>
      <c r="J63" s="493" t="s">
        <v>228</v>
      </c>
      <c r="K63" s="494"/>
      <c r="L63" s="495"/>
      <c r="M63" s="577">
        <f>+別紙!X14</f>
        <v>830</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t="str">
        <f>+別紙!X15</f>
        <v>0</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t="str">
        <f>+別紙!X16</f>
        <v>0</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0</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xr:uid="{00000000-0002-0000-0000-000001000000}">
      <formula1>$Q$85:$Q$89</formula1>
    </dataValidation>
    <dataValidation type="list" allowBlank="1" showInputMessage="1" showErrorMessage="1" sqref="N28:O28" xr:uid="{00000000-0002-0000-0000-000002000000}">
      <formula1>$Q$149:$Q$150</formula1>
    </dataValidation>
    <dataValidation type="list" allowBlank="1" showInputMessage="1" showErrorMessage="1" sqref="F52:I52" xr:uid="{91AF2426-37CE-49C7-925B-E1242557312A}">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xr:uid="{00000000-0002-0000-0100-000002000000}">
      <formula1>D9=ROUND(D9,2)</formula1>
    </dataValidation>
    <dataValidation type="textLength" allowBlank="1" showInputMessage="1" showErrorMessage="1" errorTitle="要確認" error="「廃油」は、中間処理を経ずに「最終処分」はできません。" sqref="R33:U33" xr:uid="{00000000-0002-0000-0100-000004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200-000002000000}">
      <formula1>D9=ROUND(D9,2)</formula1>
    </dataValidation>
    <dataValidation type="textLength" allowBlank="1" showInputMessage="1" showErrorMessage="1" errorTitle="要確認" error="「廃酸」は、中間処理を経ずに「最終処分」はできません。" sqref="R33:U33" xr:uid="{00000000-0002-0000-02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300-000002000000}">
      <formula1>D9=ROUND(D9,2)</formula1>
    </dataValidation>
    <dataValidation type="textLength" allowBlank="1" showInputMessage="1" showErrorMessage="1" errorTitle="要確認" error="「廃ｱﾙｶﾘ」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4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election activeCell="H18" sqref="H1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96</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30</v>
      </c>
      <c r="E24" s="650"/>
      <c r="F24" s="650"/>
      <c r="G24" s="199" t="s">
        <v>158</v>
      </c>
      <c r="H24" s="695">
        <f>+F12</f>
        <v>96</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96</v>
      </c>
      <c r="Q27" s="676"/>
      <c r="R27" s="676"/>
      <c r="S27" s="676"/>
      <c r="T27" s="52" t="s">
        <v>38</v>
      </c>
      <c r="U27" s="72"/>
      <c r="V27" s="72"/>
      <c r="Y27" s="70" t="s">
        <v>39</v>
      </c>
      <c r="Z27" s="73"/>
      <c r="AH27" s="61"/>
      <c r="AI27" s="61"/>
      <c r="AJ27" s="61"/>
      <c r="AK27" s="61"/>
      <c r="AL27" s="655">
        <f>+AH18+P27</f>
        <v>96</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30</v>
      </c>
      <c r="E29" s="650"/>
      <c r="F29" s="650"/>
      <c r="G29" s="199" t="s">
        <v>158</v>
      </c>
      <c r="H29" s="695">
        <f>+AL27</f>
        <v>96</v>
      </c>
      <c r="I29" s="692"/>
      <c r="J29" s="199" t="s">
        <v>158</v>
      </c>
      <c r="M29" s="660"/>
      <c r="P29" s="64"/>
      <c r="Q29" s="147"/>
      <c r="R29" s="59" t="s">
        <v>145</v>
      </c>
      <c r="S29" s="662" t="s">
        <v>33</v>
      </c>
      <c r="T29" s="673"/>
      <c r="U29" s="673"/>
      <c r="V29" s="674"/>
      <c r="W29" s="56"/>
      <c r="X29" s="74"/>
      <c r="Y29" s="677" t="s">
        <v>191</v>
      </c>
      <c r="Z29" s="678"/>
      <c r="AA29" s="649">
        <v>96</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96</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5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topLeftCell="A13"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971.96</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800</v>
      </c>
      <c r="E24" s="650"/>
      <c r="F24" s="650"/>
      <c r="G24" s="199" t="s">
        <v>158</v>
      </c>
      <c r="H24" s="695">
        <f>+F12</f>
        <v>971.96</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971.96</v>
      </c>
      <c r="Q27" s="676"/>
      <c r="R27" s="676"/>
      <c r="S27" s="676"/>
      <c r="T27" s="52" t="s">
        <v>38</v>
      </c>
      <c r="U27" s="72"/>
      <c r="V27" s="72"/>
      <c r="Y27" s="70" t="s">
        <v>39</v>
      </c>
      <c r="Z27" s="73"/>
      <c r="AH27" s="61"/>
      <c r="AI27" s="61"/>
      <c r="AJ27" s="61"/>
      <c r="AK27" s="61"/>
      <c r="AL27" s="655">
        <f>+AH18+P27</f>
        <v>971.96</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800</v>
      </c>
      <c r="E29" s="650"/>
      <c r="F29" s="650"/>
      <c r="G29" s="199" t="s">
        <v>158</v>
      </c>
      <c r="H29" s="695">
        <f>+AL27</f>
        <v>971.96</v>
      </c>
      <c r="I29" s="692"/>
      <c r="J29" s="199" t="s">
        <v>158</v>
      </c>
      <c r="M29" s="660"/>
      <c r="P29" s="64"/>
      <c r="Q29" s="147"/>
      <c r="R29" s="59" t="s">
        <v>145</v>
      </c>
      <c r="S29" s="662" t="s">
        <v>33</v>
      </c>
      <c r="T29" s="673"/>
      <c r="U29" s="673"/>
      <c r="V29" s="674"/>
      <c r="W29" s="56"/>
      <c r="X29" s="74"/>
      <c r="Y29" s="677" t="s">
        <v>191</v>
      </c>
      <c r="Z29" s="678"/>
      <c r="AA29" s="649">
        <v>636.53</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636.53</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v>335.43</v>
      </c>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6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topLeftCell="A13"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7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8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9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A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B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C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D00-000002000000}">
      <formula1>D9=ROUND(D9,2)</formula1>
    </dataValidation>
    <dataValidation type="textLength" allowBlank="1" showInputMessage="1" showErrorMessage="1" errorTitle="要確認" error="「廃油」は、中間処理を経ずに「最終処分」はできません。" sqref="R33:U33" xr:uid="{00000000-0002-0000-0D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E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F00-000002000000}">
      <formula1>D9=ROUND(D9,2)</formula1>
    </dataValidation>
    <dataValidation type="textLength" allowBlank="1" showInputMessage="1" showErrorMessage="1" errorTitle="要確認" error="「廃酸」は、中間処理を経ずに「中間処分」はできません。" sqref="R33:U33" xr:uid="{00000000-0002-0000-0F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000-000002000000}">
      <formula1>D9=ROUND(D9,2)</formula1>
    </dataValidation>
    <dataValidation type="textLength" allowBlank="1" showInputMessage="1" showErrorMessage="1" errorTitle="要確認" error="「廃ｱﾙｶﾘ」は、中間処理を経ずに「最終処分」はできません。" sqref="R33:U33" xr:uid="{00000000-0002-0000-10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東京電力パワーグリッド株式会社　横浜資材倉庫</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xr:uid="{00000000-0002-0000-1100-000000000000}">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100-000001000000}">
      <formula1>D9=ROUND(D9,2)</formula1>
    </dataValidation>
    <dataValidation type="custom" allowBlank="1" showInputMessage="1" showErrorMessage="1" sqref="H24:H33" xr:uid="{00000000-0002-0000-1100-000002000000}">
      <formula1>H24=ROUND(H24,1)</formula1>
    </dataValidation>
    <dataValidation type="custom" allowBlank="1" showInputMessage="1" showErrorMessage="1" error="入力は少数第1位までにして下さい。" sqref="AU13:AU14 W7:X7" xr:uid="{00000000-0002-0000-1100-000003000000}">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B1:X59"/>
  <sheetViews>
    <sheetView showGridLines="0" topLeftCell="A19" zoomScale="70" zoomScaleNormal="100" workbookViewId="0">
      <selection activeCell="G48" sqref="G48"/>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東京電力パワーグリッド株式会社　横浜資材倉庫</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30</v>
      </c>
      <c r="L9" s="383">
        <f>IF(OR(ｶ.PCB汚染物!D24&gt;0,ｶ.PCB汚染物!D24&lt;0),ｶ.PCB汚染物!D24,IF(L$19&gt;0,"0",0))</f>
        <v>800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830</v>
      </c>
    </row>
    <row r="10" spans="2:24" ht="24" customHeight="1">
      <c r="B10" s="173" t="s">
        <v>327</v>
      </c>
      <c r="C10" s="758" t="s">
        <v>244</v>
      </c>
      <c r="D10" s="758"/>
      <c r="E10" s="758"/>
      <c r="F10" s="759"/>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t="str">
        <f>IF(OR(ｵ.廃PCB等!$D25&gt;0,ｵ.廃PCB等!$D25&lt;0),ｵ.廃PCB等!D25,IF(K$19&gt;0,"0",0))</f>
        <v>0</v>
      </c>
      <c r="L10" s="385" t="str">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t="str">
        <f>IF(OR(ｵ.廃PCB等!$D26&gt;0,ｵ.廃PCB等!$D26&lt;0),ｵ.廃PCB等!D26,IF(K$19&gt;0,"0",0))</f>
        <v>0</v>
      </c>
      <c r="L11" s="387" t="str">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t="str">
        <f>IF(OR(ｵ.廃PCB等!$D27&gt;0,ｵ.廃PCB等!$D27&lt;0),ｵ.廃PCB等!D27,IF(K$19&gt;0,"0",0))</f>
        <v>0</v>
      </c>
      <c r="L12" s="387" t="str">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t="str">
        <f>IF(OR(ｵ.廃PCB等!$D28&gt;0,ｵ.廃PCB等!$D28&lt;0),ｵ.廃PCB等!D28,IF(K$19&gt;0,"0",0))</f>
        <v>0</v>
      </c>
      <c r="L13" s="387" t="str">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30</v>
      </c>
      <c r="L14" s="387">
        <f>IF(OR(ｶ.PCB汚染物!D29&gt;0,ｶ.PCB汚染物!D29&lt;0),ｶ.PCB汚染物!D29,IF(L$19&gt;0,"0",0))</f>
        <v>800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830</v>
      </c>
    </row>
    <row r="15" spans="2:24" ht="24" customHeight="1">
      <c r="B15" s="173" t="s">
        <v>184</v>
      </c>
      <c r="C15" s="744" t="s">
        <v>182</v>
      </c>
      <c r="D15" s="744"/>
      <c r="E15" s="744"/>
      <c r="F15" s="745"/>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v>
      </c>
      <c r="K15" s="387" t="str">
        <f>IF(OR(ｵ.廃PCB等!$D30&gt;0,ｵ.廃PCB等!$D30&lt;0),ｵ.廃PCB等!D30,IF(K$19&gt;0,"0",0))</f>
        <v>0</v>
      </c>
      <c r="L15" s="387" t="str">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44" t="s">
        <v>183</v>
      </c>
      <c r="D16" s="744"/>
      <c r="E16" s="744"/>
      <c r="F16" s="745"/>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t="str">
        <f>IF(OR(ｵ.廃PCB等!$D31&gt;0,ｵ.廃PCB等!$D31&lt;0),ｵ.廃PCB等!D31,IF(K$19&gt;0,"0",0))</f>
        <v>0</v>
      </c>
      <c r="L16" s="387" t="str">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44" t="s">
        <v>400</v>
      </c>
      <c r="D17" s="744"/>
      <c r="E17" s="744"/>
      <c r="F17" s="745"/>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t="str">
        <f>IF(OR(ｵ.廃PCB等!$D32&gt;0,ｵ.廃PCB等!$D32&lt;0),ｵ.廃PCB等!D32,IF(K$19&gt;0,"0",0))</f>
        <v>0</v>
      </c>
      <c r="L17" s="387" t="str">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t="str">
        <f>IF(OR(ｵ.廃PCB等!$D33&gt;0,ｵ.廃PCB等!$D33&lt;0),ｵ.廃PCB等!D33,IF(K$19&gt;0,"0",0))</f>
        <v>0</v>
      </c>
      <c r="L18" s="390" t="str">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0</v>
      </c>
      <c r="H19" s="393">
        <f t="shared" si="1"/>
        <v>0</v>
      </c>
      <c r="I19" s="393">
        <f t="shared" si="1"/>
        <v>0</v>
      </c>
      <c r="J19" s="393">
        <f t="shared" si="1"/>
        <v>0</v>
      </c>
      <c r="K19" s="393">
        <f t="shared" si="1"/>
        <v>96</v>
      </c>
      <c r="L19" s="393">
        <f t="shared" si="1"/>
        <v>971.96</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1067.96</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v>
      </c>
      <c r="H37" s="417">
        <f t="shared" si="7"/>
        <v>0</v>
      </c>
      <c r="I37" s="417">
        <f t="shared" si="7"/>
        <v>0</v>
      </c>
      <c r="J37" s="417">
        <f t="shared" si="7"/>
        <v>0</v>
      </c>
      <c r="K37" s="417">
        <f t="shared" si="7"/>
        <v>96</v>
      </c>
      <c r="L37" s="417">
        <f t="shared" si="7"/>
        <v>971.96</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1067.96</v>
      </c>
    </row>
    <row r="38" spans="2:24" ht="24" customHeight="1">
      <c r="B38" s="171"/>
      <c r="C38" s="731"/>
      <c r="D38" s="212"/>
      <c r="E38" s="210" t="s">
        <v>195</v>
      </c>
      <c r="F38" s="437"/>
      <c r="G38" s="411">
        <f t="shared" ref="G38:V38" si="8">SUM(G39:G41)</f>
        <v>0</v>
      </c>
      <c r="H38" s="411">
        <f t="shared" si="8"/>
        <v>0</v>
      </c>
      <c r="I38" s="411">
        <f t="shared" si="8"/>
        <v>0</v>
      </c>
      <c r="J38" s="411">
        <f t="shared" si="8"/>
        <v>0</v>
      </c>
      <c r="K38" s="411">
        <f t="shared" si="8"/>
        <v>96</v>
      </c>
      <c r="L38" s="411">
        <f t="shared" si="8"/>
        <v>636.53</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732.53</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0</v>
      </c>
      <c r="H40" s="413">
        <f>+ｲ.特管廃酸!$AA$29</f>
        <v>0</v>
      </c>
      <c r="I40" s="413">
        <f>+ｳ.特管廃ｱﾙｶﾘ!$AA$29</f>
        <v>0</v>
      </c>
      <c r="J40" s="413">
        <f>+ｴ.感染性廃棄物!$AA$29</f>
        <v>0</v>
      </c>
      <c r="K40" s="413">
        <f>+ｵ.廃PCB等!$AA$29</f>
        <v>96</v>
      </c>
      <c r="L40" s="413">
        <f>+ｶ.PCB汚染物!$AA$29</f>
        <v>636.53</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732.53</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335.43</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335.43</v>
      </c>
    </row>
    <row r="43" spans="2:24" ht="24" customHeight="1">
      <c r="B43" s="171"/>
      <c r="C43" s="125" t="s">
        <v>177</v>
      </c>
      <c r="D43" s="723" t="s">
        <v>224</v>
      </c>
      <c r="E43" s="723"/>
      <c r="F43" s="724"/>
      <c r="G43" s="419">
        <f>+ｱ.特管廃油!$AL$27</f>
        <v>0</v>
      </c>
      <c r="H43" s="419">
        <f>+ｲ.特管廃酸!$AL$27</f>
        <v>0</v>
      </c>
      <c r="I43" s="419">
        <f>+ｳ.特管廃ｱﾙｶﾘ!$AL$27</f>
        <v>0</v>
      </c>
      <c r="J43" s="419">
        <f>+ｴ.感染性廃棄物!$AL$27</f>
        <v>0</v>
      </c>
      <c r="K43" s="419">
        <f>+ｵ.廃PCB等!$AL$27</f>
        <v>96</v>
      </c>
      <c r="L43" s="419">
        <f>+ｶ.PCB汚染物!$AL$27</f>
        <v>971.96</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1067.96</v>
      </c>
    </row>
    <row r="44" spans="2:24" ht="24" customHeight="1">
      <c r="B44" s="171"/>
      <c r="C44" s="178"/>
      <c r="D44" s="176" t="s">
        <v>150</v>
      </c>
      <c r="E44" s="725" t="s">
        <v>178</v>
      </c>
      <c r="F44" s="726"/>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0</v>
      </c>
      <c r="K55" s="474">
        <f t="shared" si="9"/>
        <v>126</v>
      </c>
      <c r="L55" s="474">
        <f t="shared" si="9"/>
        <v>1771.96</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1897.96</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６年   ６月   28日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東京都千代田区内幸町1丁目1番3号</v>
      </c>
      <c r="K16" s="797"/>
      <c r="L16" s="798"/>
      <c r="M16" s="798"/>
      <c r="N16" s="798"/>
      <c r="O16" s="799"/>
    </row>
    <row r="17" spans="1:17" ht="26.25" customHeight="1">
      <c r="C17" s="233"/>
      <c r="D17" s="234"/>
      <c r="E17" s="234"/>
      <c r="F17" s="234"/>
      <c r="G17" s="234"/>
      <c r="H17" s="238" t="s">
        <v>7</v>
      </c>
      <c r="I17" s="238"/>
      <c r="J17" s="797" t="str">
        <f>+表紙!J40</f>
        <v>東京電力パワーグリッド株式会社
代表取締役社長　金子 禎則</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03-6373-1111</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東京電力パワーグリッド株式会社　横浜資材倉庫</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2827</v>
      </c>
      <c r="N25" s="827"/>
      <c r="O25" s="828"/>
    </row>
    <row r="26" spans="1:17" ht="21" customHeight="1">
      <c r="C26" s="800" t="s">
        <v>11</v>
      </c>
      <c r="D26" s="801"/>
      <c r="E26" s="802"/>
      <c r="F26" s="831" t="str">
        <f>+表紙!F49</f>
        <v>神奈川県横浜市鶴見区江ヶ崎4-1</v>
      </c>
      <c r="G26" s="832"/>
      <c r="H26" s="832"/>
      <c r="I26" s="832"/>
      <c r="J26" s="832"/>
      <c r="K26" s="832"/>
      <c r="L26" s="128" t="s">
        <v>134</v>
      </c>
      <c r="M26" s="243"/>
      <c r="N26" s="779" t="str">
        <f>IF(+表紙!N49="","",+表紙!N49)</f>
        <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Ｆ－電気・ガス・熱供給・水道業</v>
      </c>
      <c r="G29" s="773"/>
      <c r="H29" s="773"/>
      <c r="I29" s="773"/>
      <c r="J29" s="359" t="s">
        <v>47</v>
      </c>
      <c r="K29" s="359"/>
      <c r="L29" s="781" t="str">
        <f>IF(+表紙!L52="","",+表紙!L52)</f>
        <v>電気業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t="str">
        <f>IF(+表紙!F59="","",+表紙!F59)</f>
        <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830</v>
      </c>
      <c r="I40" s="272" t="s">
        <v>4</v>
      </c>
      <c r="J40" s="493" t="s">
        <v>293</v>
      </c>
      <c r="K40" s="494"/>
      <c r="L40" s="495"/>
      <c r="M40" s="837">
        <f>+表紙!M63</f>
        <v>830</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t="str">
        <f>+表紙!M64</f>
        <v>0</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t="str">
        <f>IF(表紙!M69="","",表紙!M69)</f>
        <v/>
      </c>
      <c r="N46" s="335" t="s">
        <v>329</v>
      </c>
      <c r="O46" s="336"/>
    </row>
    <row r="47" spans="1:17" ht="17.25" customHeight="1">
      <c r="C47" s="337"/>
      <c r="D47" s="587"/>
      <c r="E47" s="588"/>
      <c r="F47" s="588"/>
      <c r="G47" s="588"/>
      <c r="H47" s="588"/>
      <c r="I47" s="589"/>
      <c r="J47" s="498" t="s">
        <v>413</v>
      </c>
      <c r="K47" s="499"/>
      <c r="L47" s="499"/>
      <c r="M47" s="339">
        <f>IF(表紙!M70="","",表紙!M70)</f>
        <v>0</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