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G18" i="74" s="1"/>
  <c r="X18" i="74" s="1"/>
  <c r="O16" i="74" s="1"/>
  <c r="H50" i="94" s="1"/>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s="1"/>
  <c r="X18" i="2" s="1"/>
  <c r="X21" i="2"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38" i="94" s="1"/>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W38" i="94"/>
  <c r="W32" i="94"/>
  <c r="W31" i="94" s="1"/>
  <c r="AK31" i="99"/>
  <c r="X30" i="94" l="1"/>
  <c r="L32" i="94"/>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G43" i="94" l="1"/>
  <c r="AK31" i="2"/>
  <c r="G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<sst xmlns="http://schemas.openxmlformats.org/spreadsheetml/2006/main" count="2776" uniqueCount="436">
  <si>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</si>
  <si>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</si>
  <si>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</si>
  <si>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</si>
  <si>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</si>
  <si>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</si>
  <si>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</si>
  <si>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</si>
  <si>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</si>
  <si>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</si>
  <si>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</si>
  <si>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</si>
  <si>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</si>
  <si>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</si>
  <si>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</si>
  <si>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</si>
  <si>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</si>
  <si>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</si>
  <si>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</si>
  <si>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</si>
  <si>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</si>
  <si>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</si>
  <si>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</si>
  <si>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</si>
  <si>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</si>
  <si>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</si>
  <si>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</si>
  <si>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</si>
  <si>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</si>
  <si>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</si>
  <si>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</si>
  <si>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</si>
  <si>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</si>
  <si>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</si>
  <si>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</si>
  <si>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</si>
  <si>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</si>
  <si>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</si>
  <si>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</si>
  <si>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</si>
  <si>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</si>
  <si>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</si>
  <si>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</si>
  <si>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</si>
  <si>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</si>
  <si>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</si>
  <si>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</si>
  <si>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</si>
  <si>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</si>
  <si>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</si>
  <si>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</si>
  <si>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</si>
  <si>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</si>
  <si>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</si>
  <si>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</si>
  <si>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</si>
  <si>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</si>
  <si>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</si>
  <si>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</si>
  <si>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</si>
  <si>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</si>
  <si>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</si>
  <si>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</si>
  <si>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</si>
  <si>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</si>
  <si>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</si>
  <si>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</si>
  <si>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</si>
  <si>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</si>
  <si>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</si>
  <si>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</si>
  <si>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</si>
  <si>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</si>
  <si>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</si>
  <si>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</si>
  <si>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</si>
  <si>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</si>
  <si>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</si>
  <si>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</si>
  <si>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</si>
  <si>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</si>
  <si>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</si>
  <si>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</si>
  <si>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</si>
  <si>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</si>
  <si>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</si>
  <si>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</si>
  <si>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</si>
  <si>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</si>
  <si>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</si>
  <si>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</si>
  <si>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</si>
  <si>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</si>
  <si>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</si>
  <si>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</si>
  <si>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</si>
  <si>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</si>
  <si>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</si>
  <si>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</si>
  <si>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</si>
  <si>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</si>
  <si>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</si>
  <si>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</si>
  <si>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</si>
  <si>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</si>
  <si>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</si>
  <si>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</si>
  <si>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</si>
  <si>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</si>
  <si>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</si>
  <si>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</si>
  <si>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</si>
  <si>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</si>
  <si>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</si>
  <si>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</si>
  <si>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</si>
  <si>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</si>
  <si>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</si>
  <si>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</si>
  <si>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</si>
  <si>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</si>
  <si>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</si>
  <si>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</si>
  <si>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</si>
  <si>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</si>
  <si>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</si>
  <si>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</si>
  <si>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</si>
  <si>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</si>
  <si>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</si>
  <si>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</si>
  <si>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</si>
  <si>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</si>
  <si>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</si>
  <si>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</si>
  <si>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</si>
  <si>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</si>
  <si>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</si>
  <si>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</si>
  <si>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</si>
  <si>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</si>
  <si>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</si>
  <si>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</si>
  <si>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</si>
  <si>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</si>
  <si>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</si>
  <si>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</si>
  <si>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</si>
  <si>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</si>
  <si>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</si>
  <si>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</si>
  <si>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</si>
  <si>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</si>
  <si>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</si>
  <si>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</si>
  <si>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</si>
  <si>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</si>
  <si>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</si>
  <si>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</si>
  <si>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</si>
  <si>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</si>
  <si>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</si>
  <si>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</si>
  <si>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</si>
  <si>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</si>
  <si>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</si>
  <si>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</si>
  <si>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</si>
  <si>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</si>
  <si>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</si>
  <si>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</si>
  <si>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</si>
  <si>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</si>
  <si>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</si>
  <si>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</si>
  <si>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</si>
  <si>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</si>
  <si>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</si>
  <si>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</si>
  <si>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</si>
  <si>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</si>
  <si>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</si>
  <si>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</si>
  <si>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</si>
  <si>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</si>
  <si>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</si>
  <si>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</si>
  <si>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</si>
  <si>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</si>
  <si>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</si>
  <si>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</si>
  <si>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</si>
  <si>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</si>
  <si>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</si>
  <si>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</si>
  <si>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</si>
  <si>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</si>
  <si>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</si>
  <si>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</si>
  <si>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</si>
  <si>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</si>
  <si>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</si>
  <si>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</si>
  <si>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</si>
  <si>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</si>
  <si>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</si>
  <si>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</si>
  <si>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</si>
  <si>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</si>
  <si>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</si>
  <si>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</si>
  <si>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</si>
  <si>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</si>
  <si>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</si>
  <si>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</si>
  <si>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</si>
  <si>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</si>
  <si>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</si>
  <si>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</si>
  <si>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</si>
  <si>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</si>
  <si>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</si>
  <si>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</si>
  <si>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</si>
  <si>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</si>
  <si>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</si>
  <si>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</si>
  <si>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</si>
  <si>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</si>
  <si>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</si>
  <si>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</si>
  <si>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</si>
  <si>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</si>
  <si>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</si>
  <si>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</si>
  <si>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</si>
  <si>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</si>
  <si>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</si>
  <si>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</si>
  <si>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</si>
  <si>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</si>
  <si>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</si>
  <si>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</si>
  <si>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</si>
  <si>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</si>
  <si>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</si>
  <si>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</si>
  <si>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</si>
  <si>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</si>
  <si>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</si>
  <si>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</si>
  <si>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</si>
  <si>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</si>
  <si>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</si>
  <si>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</si>
  <si>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</si>
  <si>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</si>
  <si>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</si>
  <si>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</si>
  <si>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</si>
  <si>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</si>
  <si>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</si>
  <si>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</si>
  <si>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</si>
  <si>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</si>
  <si>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</si>
  <si>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</si>
  <si>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</si>
  <si>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</si>
  <si>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</si>
  <si>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</si>
  <si>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</si>
  <si>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</si>
  <si>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</si>
  <si>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</si>
  <si>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</si>
  <si>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</si>
  <si>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</si>
  <si>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</si>
  <si>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</si>
  <si>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</si>
  <si>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</si>
  <si>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</si>
  <si>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</si>
  <si>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</si>
  <si>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</si>
  <si>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</si>
  <si>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</si>
  <si>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</si>
  <si>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</si>
  <si>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</si>
  <si>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</si>
  <si>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</si>
  <si>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</si>
  <si>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</si>
  <si>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</si>
  <si>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</si>
  <si>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</si>
  <si>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</si>
  <si>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</si>
  <si>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</si>
  <si>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</si>
  <si>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</si>
  <si>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</si>
  <si>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</si>
  <si>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</si>
  <si>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</si>
  <si>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</si>
  <si>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</si>
  <si>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</si>
  <si>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</si>
  <si>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</si>
  <si>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</si>
  <si>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</si>
  <si>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</si>
  <si>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</si>
  <si>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</si>
  <si>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</si>
  <si>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</si>
  <si>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</si>
  <si>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</si>
  <si>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</si>
  <si>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</si>
  <si>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</si>
  <si>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</si>
  <si>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</si>
  <si>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</si>
  <si>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</si>
  <si>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</si>
  <si>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</si>
  <si>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</si>
  <si>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</si>
  <si>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</si>
  <si>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</si>
  <si>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</si>
  <si>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</si>
  <si>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</si>
  <si>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</si>
  <si>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</si>
  <si>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</si>
  <si>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</si>
  <si>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</si>
  <si>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</si>
  <si>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</si>
  <si>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</si>
  <si>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</si>
  <si>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</si>
  <si>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</si>
  <si>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</si>
  <si>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</si>
  <si>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</si>
  <si>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</si>
  <si>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</si>
  <si>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</si>
  <si>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</si>
  <si>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</si>
  <si>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</si>
  <si>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</si>
  <si>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</si>
  <si>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</si>
  <si>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</si>
  <si>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</si>
  <si>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</si>
  <si>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</si>
  <si>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</si>
  <si>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</si>
  <si>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</si>
  <si>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</si>
  <si>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</si>
  <si>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</si>
  <si>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</si>
  <si>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</si>
  <si>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</si>
  <si>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</si>
  <si>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</si>
  <si>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</si>
  <si>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</si>
  <si>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</si>
  <si>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</si>
  <si>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</si>
  <si>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</si>
  <si>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</si>
  <si>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</si>
  <si>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</si>
  <si>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</si>
  <si>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</si>
  <si>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</si>
  <si>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</si>
  <si>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</si>
  <si>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</si>
  <si>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</si>
  <si>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</si>
  <si>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</si>
  <si>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</si>
  <si>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</si>
  <si>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</si>
  <si>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</si>
  <si>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</si>
  <si>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</si>
  <si>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</si>
  <si>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</si>
  <si>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</si>
  <si>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</si>
  <si>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</si>
  <si>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</si>
  <si>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</si>
  <si>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</si>
  <si>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</si>
  <si>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</si>
  <si>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</si>
  <si>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</si>
  <si>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</si>
  <si>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</si>
  <si>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</si>
  <si>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</si>
  <si>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</si>
  <si>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</si>
  <si>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</si>
  <si>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</si>
  <si>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6月   21日</t>
    <phoneticPr fontId="3"/>
  </si>
  <si>
    <t>横浜市磯子区新杉田町8番1</t>
  </si>
  <si>
    <t>株式会社ニューフレアテクノロジー
代表取締役社長　高松　潤</t>
  </si>
  <si>
    <t>株式会社ニューフレアテクノロジー　本社</t>
  </si>
  <si>
    <t>045-370-9127</t>
  </si>
  <si>
    <t>横浜市長</t>
  </si>
  <si>
    <t>半導体製造装置製造業</t>
  </si>
  <si>
    <t>045-370-9097</t>
  </si>
  <si>
    <t>・当該事業場から発生する産業廃棄物は、全て処理委託を行っている。（収集運搬及び中間処理）
・処理委託業者に対しては年に一回現地確認を行い、廃棄物が適正処理されていることを確認している。
（処理フロー）
・特管廃油→危険物保管庫保管→収集運搬（三立処理工業）→中間処理・焼却（三友プラントサービス）→処理後残渣なし
・特管廃酸→廃液タンク貯蔵→収集運搬（コーシンサービス・アサヒプリテック・J&amp;T環境）→中間処理・中和（アイクリーン・J&amp;T環境）→汚泥は路盤材に</t>
    <phoneticPr fontId="3"/>
  </si>
  <si>
    <t>・産業廃棄物の処理に係る管理体制図は、「別紙-1 ニューフレアテクノロジー廃棄物管理体制図」を参照。
・産業廃棄物管理責任者および特別管理産業廃棄物管理責任者を選任。事業所全体として、廃棄物の減量化、資源化および適正処理の管理を推進。
・毎年、HP上で廃棄物処理の概要を公開している。
・環境教育や月間行事の実施を通じて、全従業員に対し、廃棄物関連啓発活動を推進している。</t>
  </si>
  <si>
    <t>・廃棄物排出量目標を設定し、ISO14001のPDCAサイクルに沿った活動を行った。
・強酸廃液の削減活動を行った。（強酸廃液に混入していた、純水作成時の捨て水(不純物濃度が高めの市水に相当)を特管廃棄物から分離した）
・各工程からの廃棄物発生量のデータを収集し、廃棄物削減施策の検討を行い、削減施策を実施した。</t>
  </si>
  <si>
    <t>・廃棄物排出量目標を設定し、ISO14001のPDCAサイクルに沿った活動を継続する。
・各工程からの廃棄物発生量のデータ収集を継続し、新規廃棄物削減施策の検討を行う。</t>
  </si>
  <si>
    <t>・廃試薬等（特管廃油）の入出庫を管理し、保管場所において飛散流出等ないように管理を行う。
・廃試薬等は内容物・荷姿等の情報を明確にし、現品管理を実施する。
・廃液タンク及び廃棄物保管庫の維持管理を推進する。（点検ならびに緊急事態訓練実施）</t>
  </si>
  <si>
    <t>・廃棄物管理に従事する従業員の廃棄物に関する知識向上、並びに教育訓練の実施。
・廃液タンク及び廃棄物保管庫の点検・緊急事態訓練を適切に行う。</t>
  </si>
  <si>
    <t>・特になし</t>
    <phoneticPr fontId="3"/>
  </si>
  <si>
    <t>・中間処理残差（脱水ケーキ）等の有効利用の推進。（極力、埋め立てを避ける）
・収集運搬業者および中間処理業者に対する、正確かつ円滑な廃棄物情報の伝達。
・廃棄物処理委託業者については現地確認を行い、適正に処理されていることを確認する。</t>
  </si>
  <si>
    <t>・電子マニフェストによる産廃処理手続きを、全産業廃棄物に対して実施中。
・マニフェストの電子化は完了している。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</si>
</sst>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28775" y="2197100"/>
          <a:ext cx="396875" cy="63182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619250" y="2187575"/>
          <a:ext cx="406400" cy="63182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90675" y="2196465"/>
          <a:ext cx="396240" cy="64008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2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2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Normal="100" zoomScaleSheetLayoutView="100" workbookViewId="0">
      <selection activeCell="O244" sqref="O244"/>
    </sheetView>
  </sheetViews>
  <sheetFormatPr defaultColWidth="9" defaultRowHeight="12"/>
  <cols>
    <col min="1" max="1" width="0.875" style="23" customWidth="1"/>
    <col min="2" max="2" width="3.375" style="23" customWidth="1"/>
    <col min="3" max="4" width="2.875" style="21" customWidth="1"/>
    <col min="5" max="5" width="9.625" style="21" customWidth="1"/>
    <col min="6" max="6" width="2.875" style="21" customWidth="1"/>
    <col min="7" max="7" width="9.875" style="21" customWidth="1"/>
    <col min="8" max="8" width="1.875" style="21" customWidth="1"/>
    <col min="9" max="9" width="3.875" style="21" customWidth="1"/>
    <col min="10" max="10" width="9.875" style="21" customWidth="1"/>
    <col min="11" max="11" width="1.875" style="21" customWidth="1"/>
    <col min="12" max="12" width="3.875" style="21" customWidth="1"/>
    <col min="13" max="13" width="9.875" style="21" customWidth="1"/>
    <col min="14" max="14" width="1.875" style="21" customWidth="1"/>
    <col min="15" max="15" width="4.875" style="21" customWidth="1"/>
    <col min="16" max="16" width="8.875" style="21" customWidth="1"/>
    <col min="17" max="17" width="1.875" style="21" customWidth="1"/>
    <col min="18" max="18" width="4.875" style="21" customWidth="1"/>
    <col min="19" max="19" width="0.875" style="21" customWidth="1"/>
    <col min="20" max="20" width="7.875" style="21" customWidth="1"/>
    <col min="21" max="21" width="1.375" style="21" customWidth="1"/>
    <col min="22" max="22" width="2.125" style="21" customWidth="1"/>
    <col min="23" max="23" width="9.5" style="21" bestFit="1" customWidth="1"/>
    <col min="24" max="24" width="9" style="48"/>
    <col min="25" max="25" width="10.875" style="48" customWidth="1"/>
    <col min="26" max="26" width="9" style="48"/>
    <col min="27" max="27" width="13.375" style="48" customWidth="1"/>
    <col min="28" max="33" width="9" style="48"/>
    <col min="34" max="34" width="33.8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3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419</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424</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423</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422</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2880</v>
      </c>
      <c r="Q49" s="702"/>
      <c r="R49" s="702"/>
      <c r="S49" s="702"/>
      <c r="T49" s="702"/>
      <c r="U49" s="703"/>
    </row>
    <row r="50" spans="3:23" ht="26.25" customHeight="1">
      <c r="C50" s="662" t="s">
        <v>11</v>
      </c>
      <c r="D50" s="713"/>
      <c r="E50" s="714"/>
      <c r="F50" s="613" t="s">
        <v>420</v>
      </c>
      <c r="G50" s="614"/>
      <c r="H50" s="614"/>
      <c r="I50" s="614"/>
      <c r="J50" s="614"/>
      <c r="K50" s="614"/>
      <c r="L50" s="614"/>
      <c r="M50" s="614"/>
      <c r="N50" s="568" t="s">
        <v>131</v>
      </c>
      <c r="O50" s="572"/>
      <c r="P50" s="572"/>
      <c r="Q50" s="704" t="s">
        <v>426</v>
      </c>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111</v>
      </c>
      <c r="G54" s="695"/>
      <c r="H54" s="695"/>
      <c r="I54" s="695"/>
      <c r="J54" s="695"/>
      <c r="K54" s="695"/>
      <c r="L54" s="33" t="s">
        <v>48</v>
      </c>
      <c r="M54" s="33"/>
      <c r="N54" s="696" t="s">
        <v>425</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v>90102</v>
      </c>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3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v>767</v>
      </c>
      <c r="G61" s="753"/>
      <c r="H61" s="753"/>
      <c r="I61" s="753"/>
      <c r="J61" s="753"/>
      <c r="K61" s="753"/>
      <c r="L61" s="753"/>
      <c r="M61" s="753"/>
      <c r="N61" s="753"/>
      <c r="O61" s="753"/>
      <c r="P61" s="753"/>
      <c r="Q61" s="753"/>
      <c r="R61" s="753"/>
      <c r="S61" s="753"/>
      <c r="T61" s="753"/>
      <c r="U61" s="754"/>
      <c r="W61" s="29"/>
    </row>
    <row r="62" spans="3:23" ht="14.1" customHeight="1">
      <c r="C62" s="573"/>
      <c r="D62" s="554"/>
      <c r="E62" s="496"/>
      <c r="F62" s="642" t="s">
        <v>427</v>
      </c>
      <c r="G62" s="643"/>
      <c r="H62" s="643"/>
      <c r="I62" s="643"/>
      <c r="J62" s="643"/>
      <c r="K62" s="643"/>
      <c r="L62" s="643"/>
      <c r="M62" s="643"/>
      <c r="N62" s="643"/>
      <c r="O62" s="643"/>
      <c r="P62" s="643"/>
      <c r="Q62" s="643"/>
      <c r="R62" s="643"/>
      <c r="S62" s="643"/>
      <c r="T62" s="643"/>
      <c r="U62" s="644"/>
      <c r="W62" s="29"/>
    </row>
    <row r="63" spans="3:23" ht="14.1"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4.1" customHeight="1">
      <c r="C64" s="573"/>
      <c r="D64" s="555"/>
      <c r="E64" s="756"/>
      <c r="F64" s="645"/>
      <c r="G64" s="646"/>
      <c r="H64" s="646"/>
      <c r="I64" s="646"/>
      <c r="J64" s="646"/>
      <c r="K64" s="646"/>
      <c r="L64" s="646"/>
      <c r="M64" s="646"/>
      <c r="N64" s="646"/>
      <c r="O64" s="646"/>
      <c r="P64" s="646"/>
      <c r="Q64" s="646"/>
      <c r="R64" s="646"/>
      <c r="S64" s="646"/>
      <c r="T64" s="646"/>
      <c r="U64" s="647"/>
      <c r="W64" s="29"/>
    </row>
    <row r="65" spans="3:23" ht="14.1" customHeight="1">
      <c r="C65" s="573"/>
      <c r="D65" s="555"/>
      <c r="E65" s="756"/>
      <c r="F65" s="645"/>
      <c r="G65" s="646"/>
      <c r="H65" s="646"/>
      <c r="I65" s="646"/>
      <c r="J65" s="646"/>
      <c r="K65" s="646"/>
      <c r="L65" s="646"/>
      <c r="M65" s="646"/>
      <c r="N65" s="646"/>
      <c r="O65" s="646"/>
      <c r="P65" s="646"/>
      <c r="Q65" s="646"/>
      <c r="R65" s="646"/>
      <c r="S65" s="646"/>
      <c r="T65" s="646"/>
      <c r="U65" s="647"/>
      <c r="W65" s="29"/>
    </row>
    <row r="66" spans="3:23" ht="14.1" customHeight="1">
      <c r="C66" s="573"/>
      <c r="D66" s="555"/>
      <c r="E66" s="756"/>
      <c r="F66" s="645"/>
      <c r="G66" s="646"/>
      <c r="H66" s="646"/>
      <c r="I66" s="646"/>
      <c r="J66" s="646"/>
      <c r="K66" s="646"/>
      <c r="L66" s="646"/>
      <c r="M66" s="646"/>
      <c r="N66" s="646"/>
      <c r="O66" s="646"/>
      <c r="P66" s="646"/>
      <c r="Q66" s="646"/>
      <c r="R66" s="646"/>
      <c r="S66" s="646"/>
      <c r="T66" s="646"/>
      <c r="U66" s="647"/>
      <c r="W66" s="29"/>
    </row>
    <row r="67" spans="3:23" ht="14.1" customHeight="1">
      <c r="C67" s="573"/>
      <c r="D67" s="555"/>
      <c r="E67" s="756"/>
      <c r="F67" s="645"/>
      <c r="G67" s="646"/>
      <c r="H67" s="646"/>
      <c r="I67" s="646"/>
      <c r="J67" s="646"/>
      <c r="K67" s="646"/>
      <c r="L67" s="646"/>
      <c r="M67" s="646"/>
      <c r="N67" s="646"/>
      <c r="O67" s="646"/>
      <c r="P67" s="646"/>
      <c r="Q67" s="646"/>
      <c r="R67" s="646"/>
      <c r="S67" s="646"/>
      <c r="T67" s="646"/>
      <c r="U67" s="647"/>
      <c r="W67" s="29"/>
    </row>
    <row r="68" spans="3:23" ht="14.1"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4.1" customHeight="1">
      <c r="C69" s="573"/>
      <c r="D69" s="759"/>
      <c r="E69" s="758"/>
      <c r="F69" s="645"/>
      <c r="G69" s="646"/>
      <c r="H69" s="646"/>
      <c r="I69" s="646"/>
      <c r="J69" s="646"/>
      <c r="K69" s="646"/>
      <c r="L69" s="646"/>
      <c r="M69" s="646"/>
      <c r="N69" s="646"/>
      <c r="O69" s="646"/>
      <c r="P69" s="646"/>
      <c r="Q69" s="646"/>
      <c r="R69" s="646"/>
      <c r="S69" s="646"/>
      <c r="T69" s="646"/>
      <c r="U69" s="647"/>
      <c r="W69" s="29"/>
    </row>
    <row r="70" spans="3:23" ht="14.1" customHeight="1">
      <c r="C70" s="573"/>
      <c r="D70" s="759"/>
      <c r="E70" s="758"/>
      <c r="F70" s="645"/>
      <c r="G70" s="646"/>
      <c r="H70" s="646"/>
      <c r="I70" s="646"/>
      <c r="J70" s="646"/>
      <c r="K70" s="646"/>
      <c r="L70" s="646"/>
      <c r="M70" s="646"/>
      <c r="N70" s="646"/>
      <c r="O70" s="646"/>
      <c r="P70" s="646"/>
      <c r="Q70" s="646"/>
      <c r="R70" s="646"/>
      <c r="S70" s="646"/>
      <c r="T70" s="646"/>
      <c r="U70" s="647"/>
      <c r="W70" s="29"/>
    </row>
    <row r="71" spans="3:23" ht="14.1" customHeight="1">
      <c r="C71" s="573"/>
      <c r="D71" s="759"/>
      <c r="E71" s="758"/>
      <c r="F71" s="645"/>
      <c r="G71" s="646"/>
      <c r="H71" s="646"/>
      <c r="I71" s="646"/>
      <c r="J71" s="646"/>
      <c r="K71" s="646"/>
      <c r="L71" s="646"/>
      <c r="M71" s="646"/>
      <c r="N71" s="646"/>
      <c r="O71" s="646"/>
      <c r="P71" s="646"/>
      <c r="Q71" s="646"/>
      <c r="R71" s="646"/>
      <c r="S71" s="646"/>
      <c r="T71" s="646"/>
      <c r="U71" s="647"/>
      <c r="W71" s="29"/>
    </row>
    <row r="72" spans="3:23" ht="14.1" customHeight="1">
      <c r="C72" s="574"/>
      <c r="D72" s="556"/>
      <c r="E72" s="497"/>
      <c r="F72" s="648"/>
      <c r="G72" s="649"/>
      <c r="H72" s="649"/>
      <c r="I72" s="649"/>
      <c r="J72" s="649"/>
      <c r="K72" s="649"/>
      <c r="L72" s="649"/>
      <c r="M72" s="649"/>
      <c r="N72" s="649"/>
      <c r="O72" s="649"/>
      <c r="P72" s="649"/>
      <c r="Q72" s="649"/>
      <c r="R72" s="649"/>
      <c r="S72" s="649"/>
      <c r="T72" s="649"/>
      <c r="U72" s="650"/>
      <c r="W72" s="29"/>
    </row>
    <row r="73" spans="3:23" ht="14.1" customHeight="1">
      <c r="C73" s="575"/>
      <c r="D73" s="558"/>
      <c r="E73" s="470"/>
      <c r="F73" s="567"/>
      <c r="G73" s="567"/>
      <c r="H73" s="567"/>
      <c r="I73" s="567"/>
      <c r="J73" s="567"/>
      <c r="K73" s="567"/>
      <c r="L73" s="567"/>
      <c r="M73" s="567"/>
      <c r="N73" s="567"/>
      <c r="O73" s="567"/>
      <c r="P73" s="567"/>
      <c r="Q73" s="567"/>
      <c r="R73" s="567"/>
      <c r="S73" s="567"/>
      <c r="T73" s="567"/>
      <c r="U73" s="567"/>
      <c r="W73" s="29"/>
    </row>
    <row r="74" spans="3:23" ht="13.3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4.1" customHeight="1">
      <c r="C77" s="189"/>
      <c r="D77" s="618" t="s">
        <v>428</v>
      </c>
      <c r="E77" s="619"/>
      <c r="F77" s="619"/>
      <c r="G77" s="619"/>
      <c r="H77" s="619"/>
      <c r="I77" s="619"/>
      <c r="J77" s="619"/>
      <c r="K77" s="619"/>
      <c r="L77" s="619"/>
      <c r="M77" s="619"/>
      <c r="N77" s="619"/>
      <c r="O77" s="619"/>
      <c r="P77" s="619"/>
      <c r="Q77" s="619"/>
      <c r="R77" s="619"/>
      <c r="S77" s="619"/>
      <c r="T77" s="619"/>
      <c r="U77" s="620"/>
      <c r="W77" s="29"/>
    </row>
    <row r="78" spans="3:23" ht="14.1" customHeight="1">
      <c r="C78" s="189"/>
      <c r="D78" s="618"/>
      <c r="E78" s="619"/>
      <c r="F78" s="619"/>
      <c r="G78" s="619"/>
      <c r="H78" s="619"/>
      <c r="I78" s="619"/>
      <c r="J78" s="619"/>
      <c r="K78" s="619"/>
      <c r="L78" s="619"/>
      <c r="M78" s="619"/>
      <c r="N78" s="619"/>
      <c r="O78" s="619"/>
      <c r="P78" s="619"/>
      <c r="Q78" s="619"/>
      <c r="R78" s="619"/>
      <c r="S78" s="619"/>
      <c r="T78" s="619"/>
      <c r="U78" s="620"/>
      <c r="W78" s="29"/>
    </row>
    <row r="79" spans="3:23" ht="14.1" customHeight="1">
      <c r="C79" s="189"/>
      <c r="D79" s="618"/>
      <c r="E79" s="619"/>
      <c r="F79" s="619"/>
      <c r="G79" s="619"/>
      <c r="H79" s="619"/>
      <c r="I79" s="619"/>
      <c r="J79" s="619"/>
      <c r="K79" s="619"/>
      <c r="L79" s="619"/>
      <c r="M79" s="619"/>
      <c r="N79" s="619"/>
      <c r="O79" s="619"/>
      <c r="P79" s="619"/>
      <c r="Q79" s="619"/>
      <c r="R79" s="619"/>
      <c r="S79" s="619"/>
      <c r="T79" s="619"/>
      <c r="U79" s="620"/>
      <c r="W79" s="29"/>
    </row>
    <row r="80" spans="3:23" ht="14.1" customHeight="1">
      <c r="C80" s="189"/>
      <c r="D80" s="618"/>
      <c r="E80" s="619"/>
      <c r="F80" s="619"/>
      <c r="G80" s="619"/>
      <c r="H80" s="619"/>
      <c r="I80" s="619"/>
      <c r="J80" s="619"/>
      <c r="K80" s="619"/>
      <c r="L80" s="619"/>
      <c r="M80" s="619"/>
      <c r="N80" s="619"/>
      <c r="O80" s="619"/>
      <c r="P80" s="619"/>
      <c r="Q80" s="619"/>
      <c r="R80" s="619"/>
      <c r="S80" s="619"/>
      <c r="T80" s="619"/>
      <c r="U80" s="620"/>
      <c r="W80" s="29"/>
    </row>
    <row r="81" spans="1:56" ht="14.1" customHeight="1">
      <c r="C81" s="189"/>
      <c r="D81" s="618"/>
      <c r="E81" s="619"/>
      <c r="F81" s="619"/>
      <c r="G81" s="619"/>
      <c r="H81" s="619"/>
      <c r="I81" s="619"/>
      <c r="J81" s="619"/>
      <c r="K81" s="619"/>
      <c r="L81" s="619"/>
      <c r="M81" s="619"/>
      <c r="N81" s="619"/>
      <c r="O81" s="619"/>
      <c r="P81" s="619"/>
      <c r="Q81" s="619"/>
      <c r="R81" s="619"/>
      <c r="S81" s="619"/>
      <c r="T81" s="619"/>
      <c r="U81" s="620"/>
      <c r="W81" s="29"/>
    </row>
    <row r="82" spans="1:56" ht="14.1" customHeight="1">
      <c r="C82" s="189"/>
      <c r="D82" s="618"/>
      <c r="E82" s="619"/>
      <c r="F82" s="619"/>
      <c r="G82" s="619"/>
      <c r="H82" s="619"/>
      <c r="I82" s="619"/>
      <c r="J82" s="619"/>
      <c r="K82" s="619"/>
      <c r="L82" s="619"/>
      <c r="M82" s="619"/>
      <c r="N82" s="619"/>
      <c r="O82" s="619"/>
      <c r="P82" s="619"/>
      <c r="Q82" s="619"/>
      <c r="R82" s="619"/>
      <c r="S82" s="619"/>
      <c r="T82" s="619"/>
      <c r="U82" s="620"/>
      <c r="W82" s="29"/>
    </row>
    <row r="83" spans="1:56" ht="14.1" customHeight="1">
      <c r="C83" s="189"/>
      <c r="D83" s="618"/>
      <c r="E83" s="619"/>
      <c r="F83" s="619"/>
      <c r="G83" s="619"/>
      <c r="H83" s="619"/>
      <c r="I83" s="619"/>
      <c r="J83" s="619"/>
      <c r="K83" s="619"/>
      <c r="L83" s="619"/>
      <c r="M83" s="619"/>
      <c r="N83" s="619"/>
      <c r="O83" s="619"/>
      <c r="P83" s="619"/>
      <c r="Q83" s="619"/>
      <c r="R83" s="619"/>
      <c r="S83" s="619"/>
      <c r="T83" s="619"/>
      <c r="U83" s="620"/>
      <c r="W83" s="29"/>
    </row>
    <row r="84" spans="1:56" ht="14.1" customHeight="1">
      <c r="C84" s="189"/>
      <c r="D84" s="618"/>
      <c r="E84" s="619"/>
      <c r="F84" s="619"/>
      <c r="G84" s="619"/>
      <c r="H84" s="619"/>
      <c r="I84" s="619"/>
      <c r="J84" s="619"/>
      <c r="K84" s="619"/>
      <c r="L84" s="619"/>
      <c r="M84" s="619"/>
      <c r="N84" s="619"/>
      <c r="O84" s="619"/>
      <c r="P84" s="619"/>
      <c r="Q84" s="619"/>
      <c r="R84" s="619"/>
      <c r="S84" s="619"/>
      <c r="T84" s="619"/>
      <c r="U84" s="620"/>
      <c r="W84" s="29"/>
    </row>
    <row r="85" spans="1:56" ht="14.1" customHeight="1">
      <c r="C85" s="189"/>
      <c r="D85" s="618"/>
      <c r="E85" s="619"/>
      <c r="F85" s="619"/>
      <c r="G85" s="619"/>
      <c r="H85" s="619"/>
      <c r="I85" s="619"/>
      <c r="J85" s="619"/>
      <c r="K85" s="619"/>
      <c r="L85" s="619"/>
      <c r="M85" s="619"/>
      <c r="N85" s="619"/>
      <c r="O85" s="619"/>
      <c r="P85" s="619"/>
      <c r="Q85" s="619"/>
      <c r="R85" s="619"/>
      <c r="S85" s="619"/>
      <c r="T85" s="619"/>
      <c r="U85" s="620"/>
      <c r="W85" s="29"/>
    </row>
    <row r="86" spans="1:56" ht="14.1"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408</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2</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50.02</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4.1"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4.1" customHeight="1">
      <c r="C94" s="744"/>
      <c r="D94" s="657"/>
      <c r="E94" s="721"/>
      <c r="F94" s="618" t="s">
        <v>429</v>
      </c>
      <c r="G94" s="619"/>
      <c r="H94" s="619"/>
      <c r="I94" s="619"/>
      <c r="J94" s="619"/>
      <c r="K94" s="619"/>
      <c r="L94" s="619"/>
      <c r="M94" s="619"/>
      <c r="N94" s="619"/>
      <c r="O94" s="619"/>
      <c r="P94" s="619"/>
      <c r="Q94" s="619"/>
      <c r="R94" s="619"/>
      <c r="S94" s="619"/>
      <c r="T94" s="619"/>
      <c r="U94" s="620"/>
      <c r="V94" s="180"/>
      <c r="W94" s="166"/>
      <c r="X94" s="166"/>
      <c r="Y94" s="166"/>
    </row>
    <row r="95" spans="1:56" ht="14.1"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4.1"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4.1"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4.1"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4.1"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4.1"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4.1"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4.1"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2</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47.57</v>
      </c>
      <c r="L105" s="732"/>
      <c r="M105" s="732"/>
      <c r="N105" s="732"/>
      <c r="O105" s="732"/>
      <c r="P105" s="584" t="s">
        <v>211</v>
      </c>
      <c r="Q105" s="729"/>
      <c r="R105" s="729"/>
      <c r="S105" s="729"/>
      <c r="T105" s="729"/>
      <c r="U105" s="730"/>
      <c r="V105" s="400"/>
      <c r="W105" s="400"/>
      <c r="X105" s="108"/>
      <c r="Y105" s="21"/>
      <c r="BC105" s="48"/>
      <c r="BD105" s="48"/>
    </row>
    <row r="106" spans="1:56" ht="14.1"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4.1" customHeight="1">
      <c r="C109" s="745"/>
      <c r="D109" s="724"/>
      <c r="E109" s="660"/>
      <c r="F109" s="618" t="s">
        <v>430</v>
      </c>
      <c r="G109" s="619"/>
      <c r="H109" s="619"/>
      <c r="I109" s="619"/>
      <c r="J109" s="619"/>
      <c r="K109" s="619"/>
      <c r="L109" s="619"/>
      <c r="M109" s="619"/>
      <c r="N109" s="619"/>
      <c r="O109" s="619"/>
      <c r="P109" s="619"/>
      <c r="Q109" s="619"/>
      <c r="R109" s="619"/>
      <c r="S109" s="619"/>
      <c r="T109" s="619"/>
      <c r="U109" s="620"/>
      <c r="V109" s="180"/>
      <c r="W109" s="166"/>
      <c r="X109" s="166"/>
      <c r="Y109" s="166"/>
    </row>
    <row r="110" spans="1:56" ht="14.1"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4.1"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4.1"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4.1"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4.1"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4.1"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4.1"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4.1"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4.1" customHeight="1">
      <c r="C120" s="591"/>
      <c r="D120" s="671"/>
      <c r="E120" s="660"/>
      <c r="F120" s="618" t="s">
        <v>431</v>
      </c>
      <c r="G120" s="619"/>
      <c r="H120" s="619"/>
      <c r="I120" s="619"/>
      <c r="J120" s="619"/>
      <c r="K120" s="619"/>
      <c r="L120" s="619"/>
      <c r="M120" s="619"/>
      <c r="N120" s="619"/>
      <c r="O120" s="619"/>
      <c r="P120" s="619"/>
      <c r="Q120" s="619"/>
      <c r="R120" s="619"/>
      <c r="S120" s="619"/>
      <c r="T120" s="619"/>
      <c r="U120" s="620"/>
      <c r="V120" s="180"/>
      <c r="W120" s="166"/>
      <c r="X120" s="166"/>
      <c r="Y120" s="166"/>
    </row>
    <row r="121" spans="3:27" ht="14.1"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4.1"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4.1"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4.1"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4.1" customHeight="1">
      <c r="C126" s="596"/>
      <c r="D126" s="671"/>
      <c r="E126" s="660"/>
      <c r="F126" s="618" t="s">
        <v>432</v>
      </c>
      <c r="G126" s="619"/>
      <c r="H126" s="619"/>
      <c r="I126" s="619"/>
      <c r="J126" s="619"/>
      <c r="K126" s="619"/>
      <c r="L126" s="619"/>
      <c r="M126" s="619"/>
      <c r="N126" s="619"/>
      <c r="O126" s="619"/>
      <c r="P126" s="619"/>
      <c r="Q126" s="619"/>
      <c r="R126" s="619"/>
      <c r="S126" s="619"/>
      <c r="T126" s="619"/>
      <c r="U126" s="620"/>
      <c r="V126" s="180"/>
      <c r="W126" s="166"/>
      <c r="X126" s="166"/>
      <c r="Y126" s="166"/>
    </row>
    <row r="127" spans="3:27" ht="14.1"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4.1"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4.1"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4.1"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4.1"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4.1"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4.1" customHeight="1">
      <c r="C136" s="201"/>
      <c r="D136" s="671"/>
      <c r="E136" s="747"/>
      <c r="F136" s="618" t="s">
        <v>433</v>
      </c>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4.1"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4.1"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4.1"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4.1"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4.1"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4.1"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4.1"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4.1"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4.1" customHeight="1">
      <c r="C147" s="201"/>
      <c r="D147" s="671"/>
      <c r="E147" s="660"/>
      <c r="F147" s="618" t="s">
        <v>433</v>
      </c>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4.1"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4.1"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4.1"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4.1"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4.1"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4.1"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4.1"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8.1"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8.1"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4.1"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4.1" customHeight="1">
      <c r="C160" s="201"/>
      <c r="D160" s="671"/>
      <c r="E160" s="660"/>
      <c r="F160" s="618" t="s">
        <v>433</v>
      </c>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4.1"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4.1"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4.1"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4.1"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4.1"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4.1"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4.1"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4.1"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8.1"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8.1"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4.1" customHeight="1">
      <c r="C172" s="201"/>
      <c r="D172" s="671"/>
      <c r="E172" s="660"/>
      <c r="F172" s="618" t="s">
        <v>433</v>
      </c>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4.1"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4.1"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4.1"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4.1"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4.1"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4.1"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4.1"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4.1"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4.1" customHeight="1">
      <c r="C185" s="201"/>
      <c r="D185" s="671"/>
      <c r="E185" s="747"/>
      <c r="F185" s="618" t="s">
        <v>433</v>
      </c>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4.1"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4.1"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4.1"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4.1"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4.1"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4.1"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4.1"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4.1"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4.1" customHeight="1">
      <c r="C197" s="201"/>
      <c r="D197" s="671"/>
      <c r="E197" s="660"/>
      <c r="F197" s="618" t="s">
        <v>433</v>
      </c>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4.1"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4.1"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4.1"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4.1"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4.1"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4.1"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4.1"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4.1"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35" customHeight="1">
      <c r="C208" s="201"/>
      <c r="D208" s="671"/>
      <c r="E208" s="660"/>
      <c r="F208" s="762" t="s">
        <v>188</v>
      </c>
      <c r="G208" s="763"/>
      <c r="H208" s="763"/>
      <c r="I208" s="763"/>
      <c r="J208" s="763"/>
      <c r="K208" s="741">
        <f>+別紙!X14</f>
        <v>50.02</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35" customHeight="1">
      <c r="C209" s="201"/>
      <c r="D209" s="671"/>
      <c r="E209" s="660"/>
      <c r="F209" s="324"/>
      <c r="G209" s="760" t="s">
        <v>164</v>
      </c>
      <c r="H209" s="761"/>
      <c r="I209" s="761"/>
      <c r="J209" s="761"/>
      <c r="K209" s="741">
        <f>+別紙!X15</f>
        <v>50.02</v>
      </c>
      <c r="L209" s="741"/>
      <c r="M209" s="741"/>
      <c r="N209" s="741"/>
      <c r="O209" s="741"/>
      <c r="P209" s="548" t="s">
        <v>13</v>
      </c>
      <c r="Q209" s="767"/>
      <c r="R209" s="768"/>
      <c r="S209" s="768"/>
      <c r="T209" s="768"/>
      <c r="U209" s="769"/>
      <c r="V209" s="381"/>
      <c r="W209" s="381"/>
      <c r="X209" s="180"/>
      <c r="Y209" s="416"/>
      <c r="Z209" s="416"/>
      <c r="AA209" s="416"/>
      <c r="BC209" s="48"/>
      <c r="BD209" s="48"/>
    </row>
    <row r="210" spans="3:56" ht="43.35" customHeight="1">
      <c r="C210" s="201"/>
      <c r="D210" s="671"/>
      <c r="E210" s="660"/>
      <c r="F210" s="324"/>
      <c r="G210" s="760" t="s">
        <v>165</v>
      </c>
      <c r="H210" s="761"/>
      <c r="I210" s="761"/>
      <c r="J210" s="761"/>
      <c r="K210" s="741" t="str">
        <f>+別紙!X16</f>
        <v>0</v>
      </c>
      <c r="L210" s="741"/>
      <c r="M210" s="741"/>
      <c r="N210" s="741"/>
      <c r="O210" s="741"/>
      <c r="P210" s="548" t="s">
        <v>13</v>
      </c>
      <c r="Q210" s="767"/>
      <c r="R210" s="768"/>
      <c r="S210" s="768"/>
      <c r="T210" s="768"/>
      <c r="U210" s="769"/>
      <c r="V210" s="381"/>
      <c r="W210" s="381"/>
      <c r="X210" s="180"/>
      <c r="Y210" s="416"/>
      <c r="Z210" s="416"/>
      <c r="AA210" s="416"/>
      <c r="BC210" s="48"/>
      <c r="BD210" s="48"/>
    </row>
    <row r="211" spans="3:56" ht="43.3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35" customHeight="1">
      <c r="C212" s="201"/>
      <c r="D212" s="671"/>
      <c r="E212" s="660"/>
      <c r="F212" s="325"/>
      <c r="G212" s="760" t="s">
        <v>375</v>
      </c>
      <c r="H212" s="761"/>
      <c r="I212" s="761"/>
      <c r="J212" s="761"/>
      <c r="K212" s="741" t="str">
        <f>+別紙!X18</f>
        <v>0</v>
      </c>
      <c r="L212" s="741"/>
      <c r="M212" s="741"/>
      <c r="N212" s="741"/>
      <c r="O212" s="741"/>
      <c r="P212" s="548" t="s">
        <v>13</v>
      </c>
      <c r="Q212" s="770"/>
      <c r="R212" s="771"/>
      <c r="S212" s="771"/>
      <c r="T212" s="771"/>
      <c r="U212" s="772"/>
      <c r="V212" s="381"/>
      <c r="W212" s="381"/>
      <c r="X212" s="180"/>
      <c r="Y212" s="416"/>
      <c r="Z212" s="416"/>
      <c r="AA212" s="416"/>
      <c r="BC212" s="48"/>
      <c r="BD212" s="48"/>
    </row>
    <row r="213" spans="3:56" ht="14.1"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4.1" customHeight="1">
      <c r="C214" s="201"/>
      <c r="D214" s="671"/>
      <c r="E214" s="660"/>
      <c r="F214" s="618" t="s">
        <v>434</v>
      </c>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4.1"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4.1"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4.1"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4.1"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4.1"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4.1"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4.1"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4.1"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47.57</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47.57</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0</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4.1"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4.1" customHeight="1">
      <c r="C231" s="201"/>
      <c r="D231" s="671"/>
      <c r="E231" s="660"/>
      <c r="F231" s="618" t="s">
        <v>434</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4.1"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4.1"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4.1"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4.1"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4.1"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4.1"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4.1"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4.1"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4.1" customHeight="1">
      <c r="C240" s="775" t="s">
        <v>368</v>
      </c>
      <c r="D240" s="776"/>
      <c r="E240" s="777"/>
      <c r="F240" s="798" t="s">
        <v>411</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50.02</v>
      </c>
      <c r="N241" s="797"/>
      <c r="O241" s="797"/>
      <c r="P241" s="797"/>
      <c r="Q241" s="797"/>
      <c r="R241" s="797"/>
      <c r="S241" s="797"/>
      <c r="T241" s="488" t="s">
        <v>364</v>
      </c>
      <c r="U241" s="491"/>
      <c r="V241" s="483"/>
      <c r="W241" s="416"/>
      <c r="X241" s="416"/>
      <c r="Y241" s="416"/>
      <c r="Z241" s="425"/>
      <c r="AA241" s="425"/>
    </row>
    <row r="242" spans="1:54" ht="14.1"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t="s">
        <v>435</v>
      </c>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20.100000000000001" customHeight="1">
      <c r="C245" s="598"/>
      <c r="D245" s="599"/>
      <c r="E245" s="599"/>
      <c r="F245" s="35"/>
      <c r="G245" s="35"/>
      <c r="H245" s="35"/>
      <c r="I245" s="36"/>
      <c r="J245" s="36"/>
      <c r="K245" s="36"/>
      <c r="L245" s="37"/>
      <c r="M245" s="37"/>
      <c r="N245" s="37"/>
      <c r="O245" s="38"/>
      <c r="P245" s="38"/>
      <c r="Q245" s="38"/>
      <c r="R245" s="38"/>
      <c r="S245" s="36"/>
      <c r="T245" s="399"/>
      <c r="U245" s="399"/>
    </row>
    <row r="246" spans="1:54" ht="20.100000000000001" customHeight="1">
      <c r="C246" s="733" t="s">
        <v>396</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412</v>
      </c>
      <c r="E249" s="773"/>
      <c r="F249" s="773"/>
      <c r="G249" s="773"/>
      <c r="H249" s="773"/>
      <c r="I249" s="773"/>
      <c r="J249" s="773"/>
      <c r="K249" s="773"/>
      <c r="L249" s="773"/>
      <c r="M249" s="773"/>
      <c r="N249" s="773"/>
      <c r="O249" s="773"/>
      <c r="P249" s="773"/>
      <c r="Q249" s="773"/>
      <c r="R249" s="773"/>
      <c r="S249" s="773"/>
      <c r="T249" s="773"/>
      <c r="U249" s="774"/>
    </row>
    <row r="250" spans="1:54" ht="41.1" customHeight="1">
      <c r="C250" s="206"/>
      <c r="D250" s="773" t="s">
        <v>413</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3.1"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1.1"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349999999999994"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415</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1.1"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AR32" sqref="AR32"/>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49" width="9" style="50"/>
    <col min="50" max="50" width="49.8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1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3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株式会社ニューフレアテクノロジー　本社</v>
      </c>
      <c r="AF5" s="896"/>
      <c r="AG5" s="896"/>
      <c r="AH5" s="896"/>
      <c r="AI5" s="896"/>
      <c r="AJ5" s="896"/>
      <c r="AK5" s="896"/>
      <c r="AL5" s="896"/>
      <c r="AM5" s="896"/>
      <c r="AN5" s="896"/>
      <c r="AO5" s="896"/>
      <c r="AP5" s="896"/>
      <c r="AQ5" s="896"/>
      <c r="AR5" s="896"/>
      <c r="AS5" s="896"/>
      <c r="AT5" s="896"/>
      <c r="AU5" s="89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3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v>0</v>
      </c>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7.0000000000000007E-2</v>
      </c>
      <c r="G12" s="811"/>
      <c r="H12" s="62" t="s">
        <v>225</v>
      </c>
      <c r="I12" s="63"/>
      <c r="J12" s="64"/>
      <c r="K12" s="63"/>
      <c r="L12" s="824"/>
      <c r="M12" s="65"/>
      <c r="O12" s="820">
        <v>0</v>
      </c>
      <c r="P12" s="873"/>
      <c r="Q12" s="873"/>
      <c r="R12" s="873"/>
      <c r="S12" s="62" t="s">
        <v>22</v>
      </c>
      <c r="T12" s="63"/>
      <c r="U12" s="63"/>
      <c r="V12" s="63"/>
      <c r="W12" s="63"/>
      <c r="X12"/>
      <c r="Y12"/>
      <c r="Z12"/>
      <c r="AA12"/>
      <c r="AB12" s="66"/>
      <c r="AD12" s="870"/>
      <c r="AF12" s="142"/>
      <c r="AG12" s="820">
        <v>0</v>
      </c>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v>0</v>
      </c>
      <c r="G15" s="855"/>
      <c r="H15" s="54" t="s">
        <v>225</v>
      </c>
      <c r="I15" s="63"/>
      <c r="J15" s="66"/>
      <c r="K15" s="63"/>
      <c r="L15" s="824"/>
      <c r="M15" s="66"/>
      <c r="O15" s="820">
        <v>0</v>
      </c>
      <c r="P15" s="874"/>
      <c r="Q15" s="874"/>
      <c r="R15" s="874"/>
      <c r="S15" s="62" t="s">
        <v>13</v>
      </c>
      <c r="T15" s="63"/>
      <c r="U15" s="63"/>
      <c r="V15" s="63"/>
      <c r="W15" s="63"/>
      <c r="X15"/>
      <c r="Y15"/>
      <c r="Z15"/>
      <c r="AA15"/>
      <c r="AB15" s="66"/>
      <c r="AG15" s="802">
        <v>0</v>
      </c>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v>0</v>
      </c>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v>0</v>
      </c>
      <c r="AU17" s="54" t="s">
        <v>34</v>
      </c>
      <c r="AV17" s="63"/>
    </row>
    <row r="18" spans="2:48" ht="24.75" customHeight="1" thickBot="1">
      <c r="J18" s="66"/>
      <c r="K18" s="63"/>
      <c r="L18" s="824"/>
      <c r="M18" s="66"/>
      <c r="O18" s="820">
        <v>0</v>
      </c>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v>0</v>
      </c>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v>0</v>
      </c>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v>0</v>
      </c>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0.02</v>
      </c>
      <c r="G24" s="801"/>
      <c r="H24" s="221" t="s">
        <v>155</v>
      </c>
      <c r="J24" s="66"/>
      <c r="K24" s="63"/>
      <c r="L24" s="825"/>
      <c r="O24" s="802">
        <v>0</v>
      </c>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7.0000000000000007E-2</v>
      </c>
      <c r="P27" s="840"/>
      <c r="Q27" s="840"/>
      <c r="R27" s="840"/>
      <c r="S27" s="54" t="s">
        <v>38</v>
      </c>
      <c r="T27" s="75"/>
      <c r="U27" s="75"/>
      <c r="X27" s="73" t="s">
        <v>39</v>
      </c>
      <c r="Y27" s="76"/>
      <c r="AG27" s="63"/>
      <c r="AH27" s="63"/>
      <c r="AI27" s="63"/>
      <c r="AJ27" s="63"/>
      <c r="AK27" s="810">
        <f>+AG18+O27</f>
        <v>7.0000000000000007E-2</v>
      </c>
      <c r="AL27" s="811"/>
      <c r="AM27" s="811"/>
      <c r="AN27" s="811"/>
      <c r="AO27" s="62" t="s">
        <v>13</v>
      </c>
      <c r="AP27" s="375"/>
      <c r="AQ27" s="132"/>
      <c r="AR27" s="820">
        <v>0</v>
      </c>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v>0</v>
      </c>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0.02</v>
      </c>
      <c r="G29" s="801"/>
      <c r="H29" s="221" t="s">
        <v>155</v>
      </c>
      <c r="L29" s="813"/>
      <c r="O29" s="66"/>
      <c r="P29" s="149"/>
      <c r="Q29" s="61" t="s">
        <v>141</v>
      </c>
      <c r="R29" s="822" t="s">
        <v>33</v>
      </c>
      <c r="S29" s="844"/>
      <c r="T29" s="844"/>
      <c r="U29" s="845"/>
      <c r="V29" s="58"/>
      <c r="W29" s="77"/>
      <c r="X29" s="875" t="s">
        <v>227</v>
      </c>
      <c r="Y29" s="876"/>
      <c r="Z29" s="802">
        <v>7.0000000000000007E-2</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0.02</v>
      </c>
      <c r="G30" s="801"/>
      <c r="H30" s="221" t="s">
        <v>155</v>
      </c>
      <c r="L30" s="813"/>
      <c r="O30" s="66"/>
      <c r="Q30" s="815">
        <f>+ROUND(Z28,2)+ROUND(Z29,2)+ROUND(Z30,2)</f>
        <v>7.0000000000000007E-2</v>
      </c>
      <c r="R30" s="840"/>
      <c r="S30" s="840"/>
      <c r="T30" s="840"/>
      <c r="U30" s="54" t="s">
        <v>16</v>
      </c>
      <c r="X30" s="875" t="s">
        <v>145</v>
      </c>
      <c r="Y30" s="876"/>
      <c r="Z30" s="802">
        <v>0</v>
      </c>
      <c r="AA30" s="803"/>
      <c r="AB30" s="803"/>
      <c r="AC30" s="803"/>
      <c r="AD30" s="803"/>
      <c r="AE30" s="54" t="s">
        <v>13</v>
      </c>
      <c r="AK30" s="820">
        <v>7.0000000000000007E-2</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v>0</v>
      </c>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AQ33" sqref="AQ33"/>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v>0</v>
      </c>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47.5</v>
      </c>
      <c r="G12" s="811"/>
      <c r="H12" s="62" t="s">
        <v>13</v>
      </c>
      <c r="I12" s="63"/>
      <c r="J12" s="64"/>
      <c r="K12" s="63"/>
      <c r="L12" s="824"/>
      <c r="M12" s="65"/>
      <c r="O12" s="820">
        <v>0</v>
      </c>
      <c r="P12" s="873"/>
      <c r="Q12" s="873"/>
      <c r="R12" s="873"/>
      <c r="S12" s="62" t="s">
        <v>13</v>
      </c>
      <c r="T12" s="63"/>
      <c r="U12" s="63"/>
      <c r="V12" s="63"/>
      <c r="W12" s="63"/>
      <c r="X12"/>
      <c r="Y12"/>
      <c r="Z12"/>
      <c r="AA12"/>
      <c r="AB12" s="66"/>
      <c r="AD12" s="870"/>
      <c r="AF12" s="142"/>
      <c r="AG12" s="820">
        <v>0</v>
      </c>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v>0</v>
      </c>
      <c r="G15" s="855"/>
      <c r="H15" s="54" t="s">
        <v>13</v>
      </c>
      <c r="I15" s="63"/>
      <c r="J15" s="66"/>
      <c r="K15" s="63"/>
      <c r="L15" s="824"/>
      <c r="M15" s="66"/>
      <c r="O15" s="820">
        <v>0</v>
      </c>
      <c r="P15" s="874"/>
      <c r="Q15" s="874"/>
      <c r="R15" s="874"/>
      <c r="S15" s="62" t="s">
        <v>13</v>
      </c>
      <c r="T15" s="63"/>
      <c r="U15" s="63"/>
      <c r="V15" s="63"/>
      <c r="W15" s="63"/>
      <c r="X15"/>
      <c r="Y15"/>
      <c r="Z15"/>
      <c r="AA15"/>
      <c r="AB15" s="66"/>
      <c r="AG15" s="802">
        <v>0</v>
      </c>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v>0</v>
      </c>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v>0</v>
      </c>
      <c r="AU17" s="54" t="s">
        <v>34</v>
      </c>
      <c r="AV17" s="63"/>
    </row>
    <row r="18" spans="2:48" ht="24.75" customHeight="1" thickBot="1">
      <c r="J18" s="66"/>
      <c r="K18" s="63"/>
      <c r="L18" s="824"/>
      <c r="M18" s="66"/>
      <c r="O18" s="820">
        <v>0</v>
      </c>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v>0</v>
      </c>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v>0</v>
      </c>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v>0</v>
      </c>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50</v>
      </c>
      <c r="G24" s="801"/>
      <c r="H24" s="221" t="s">
        <v>155</v>
      </c>
      <c r="J24" s="66"/>
      <c r="K24" s="63"/>
      <c r="L24" s="825"/>
      <c r="O24" s="802">
        <v>0</v>
      </c>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47.5</v>
      </c>
      <c r="P27" s="840"/>
      <c r="Q27" s="840"/>
      <c r="R27" s="840"/>
      <c r="S27" s="54" t="s">
        <v>38</v>
      </c>
      <c r="T27" s="75"/>
      <c r="U27" s="75"/>
      <c r="X27" s="73" t="s">
        <v>39</v>
      </c>
      <c r="Y27" s="76"/>
      <c r="AG27" s="63"/>
      <c r="AH27" s="63"/>
      <c r="AI27" s="63"/>
      <c r="AJ27" s="63"/>
      <c r="AK27" s="810">
        <f>+AG18+O27</f>
        <v>47.5</v>
      </c>
      <c r="AL27" s="811"/>
      <c r="AM27" s="811"/>
      <c r="AN27" s="811"/>
      <c r="AO27" s="62" t="s">
        <v>13</v>
      </c>
      <c r="AP27" s="375"/>
      <c r="AQ27" s="132"/>
      <c r="AR27" s="820">
        <v>0</v>
      </c>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v>0</v>
      </c>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50</v>
      </c>
      <c r="G29" s="801"/>
      <c r="H29" s="221" t="s">
        <v>155</v>
      </c>
      <c r="L29" s="813"/>
      <c r="O29" s="66"/>
      <c r="P29" s="149"/>
      <c r="Q29" s="61" t="s">
        <v>142</v>
      </c>
      <c r="R29" s="822" t="s">
        <v>33</v>
      </c>
      <c r="S29" s="844"/>
      <c r="T29" s="844"/>
      <c r="U29" s="845"/>
      <c r="V29" s="58"/>
      <c r="W29" s="77"/>
      <c r="X29" s="875" t="s">
        <v>227</v>
      </c>
      <c r="Y29" s="876"/>
      <c r="Z29" s="802">
        <v>47.5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50</v>
      </c>
      <c r="G30" s="801"/>
      <c r="H30" s="221" t="s">
        <v>155</v>
      </c>
      <c r="L30" s="813"/>
      <c r="O30" s="66"/>
      <c r="Q30" s="815">
        <f>+ROUND(Z28,2)+ROUND(Z29,2)+ROUND(Z30,2)</f>
        <v>47.5</v>
      </c>
      <c r="R30" s="840"/>
      <c r="S30" s="840"/>
      <c r="T30" s="840"/>
      <c r="U30" s="54" t="s">
        <v>16</v>
      </c>
      <c r="X30" s="875" t="s">
        <v>145</v>
      </c>
      <c r="Y30" s="876"/>
      <c r="Z30" s="802">
        <v>0</v>
      </c>
      <c r="AA30" s="803"/>
      <c r="AB30" s="803"/>
      <c r="AC30" s="803"/>
      <c r="AD30" s="803"/>
      <c r="AE30" s="54" t="s">
        <v>13</v>
      </c>
      <c r="AK30" s="820">
        <v>47.5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v>0</v>
      </c>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3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3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3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株式会社ニューフレアテクノロジー　本社</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13</v>
      </c>
      <c r="T27" s="75"/>
      <c r="U27" s="75"/>
      <c r="X27" s="73" t="s">
        <v>30</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13</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875" style="8" customWidth="1"/>
    <col min="4" max="4" width="4.5" style="8" customWidth="1"/>
    <col min="5" max="5" width="3.875" style="8" customWidth="1"/>
    <col min="6" max="6" width="40.875" style="8" customWidth="1"/>
    <col min="7" max="22" width="12.375" style="8" customWidth="1"/>
    <col min="23" max="23" width="12.875" style="8" customWidth="1"/>
    <col min="24" max="24" width="12.625" style="8" customWidth="1"/>
    <col min="25" max="26" width="9.875" style="8" customWidth="1"/>
    <col min="27" max="27" width="11.8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t="str">
        <f>+表紙!T29</f>
        <v/>
      </c>
    </row>
    <row r="6" spans="2:24" s="19" customFormat="1" ht="15" customHeight="1" thickBot="1">
      <c r="B6" s="169" t="s">
        <v>362</v>
      </c>
      <c r="C6" s="169"/>
      <c r="D6" s="169"/>
      <c r="E6" s="169"/>
      <c r="F6" s="169"/>
      <c r="G6" s="169"/>
      <c r="H6" s="169"/>
      <c r="I6" s="169"/>
      <c r="J6" s="169"/>
      <c r="K6" s="169"/>
      <c r="L6" s="98"/>
      <c r="M6" s="916"/>
      <c r="N6" s="916"/>
      <c r="O6" s="98" t="s">
        <v>78</v>
      </c>
      <c r="P6" s="910" t="str">
        <f>+表紙!F48</f>
        <v>株式会社ニューフレアテクノロジー　本社</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2.1"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0.02</v>
      </c>
      <c r="H9" s="503">
        <f>IF(OR(ｲ.特管廃酸!F24&gt;0,ｲ.特管廃酸!F24&lt;0),ｲ.特管廃酸!F24,IF(H$19&gt;0,"0",0))</f>
        <v>50</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50.02</v>
      </c>
    </row>
    <row r="10" spans="2:24" ht="24" customHeight="1">
      <c r="B10" s="173" t="s">
        <v>365</v>
      </c>
      <c r="C10" s="911" t="s">
        <v>213</v>
      </c>
      <c r="D10" s="911"/>
      <c r="E10" s="911"/>
      <c r="F10" s="912"/>
      <c r="G10" s="505" t="str">
        <f>IF(OR(ｱ.特管廃油!F25&gt;0,ｱ.特管廃油!F25&lt;0),ｱ.特管廃油!F25,IF(G$19&gt;0,"0",0))</f>
        <v>0</v>
      </c>
      <c r="H10" s="505" t="str">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t="str">
        <f>IF(OR(ｱ.特管廃油!F26&gt;0,ｱ.特管廃油!F26&lt;0),ｱ.特管廃油!F26,IF(G$19&gt;0,"0",0))</f>
        <v>0</v>
      </c>
      <c r="H11" s="507" t="str">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7" t="s">
        <v>215</v>
      </c>
      <c r="D12" s="917"/>
      <c r="E12" s="917"/>
      <c r="F12" s="918"/>
      <c r="G12" s="507" t="str">
        <f>IF(OR(ｱ.特管廃油!F27&gt;0,ｱ.特管廃油!F27&lt;0),ｱ.特管廃油!F27,IF(G$19&gt;0,"0",0))</f>
        <v>0</v>
      </c>
      <c r="H12" s="507" t="str">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1" t="s">
        <v>216</v>
      </c>
      <c r="D13" s="922"/>
      <c r="E13" s="922"/>
      <c r="F13" s="923"/>
      <c r="G13" s="507" t="str">
        <f>IF(OR(ｱ.特管廃油!F28&gt;0,ｱ.特管廃油!F28&lt;0),ｱ.特管廃油!F28,IF(G$19&gt;0,"0",0))</f>
        <v>0</v>
      </c>
      <c r="H13" s="507" t="str">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0.02</v>
      </c>
      <c r="H14" s="507">
        <f>IF(OR(ｲ.特管廃酸!F29&gt;0,ｲ.特管廃酸!F29&lt;0),ｲ.特管廃酸!F29,IF(H$19&gt;0,"0",0))</f>
        <v>50</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50.02</v>
      </c>
    </row>
    <row r="15" spans="2:24" ht="24" customHeight="1">
      <c r="B15" s="173" t="s">
        <v>168</v>
      </c>
      <c r="C15" s="917" t="s">
        <v>218</v>
      </c>
      <c r="D15" s="917"/>
      <c r="E15" s="917"/>
      <c r="F15" s="918"/>
      <c r="G15" s="507">
        <f>IF(OR(ｱ.特管廃油!F30&gt;0,ｱ.特管廃油!F30&lt;0),ｱ.特管廃油!F30,IF(G$19&gt;0,"0",0))</f>
        <v>0.02</v>
      </c>
      <c r="H15" s="507">
        <f>IF(OR(ｲ.特管廃酸!F30&gt;0,ｲ.特管廃酸!F30&lt;0),ｲ.特管廃酸!F30,IF(H$19&gt;0,"0",0))</f>
        <v>50</v>
      </c>
      <c r="I15" s="507">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50.02</v>
      </c>
    </row>
    <row r="16" spans="2:24" ht="24" customHeight="1">
      <c r="B16" s="173" t="s">
        <v>169</v>
      </c>
      <c r="C16" s="917" t="s">
        <v>219</v>
      </c>
      <c r="D16" s="917"/>
      <c r="E16" s="917"/>
      <c r="F16" s="918"/>
      <c r="G16" s="507" t="str">
        <f>IF(OR(ｱ.特管廃油!F31&gt;0,ｱ.特管廃油!F31&lt;0),ｱ.特管廃油!F31,IF(G$19&gt;0,"0",0))</f>
        <v>0</v>
      </c>
      <c r="H16" s="507" t="str">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7" t="s">
        <v>374</v>
      </c>
      <c r="D17" s="917"/>
      <c r="E17" s="917"/>
      <c r="F17" s="918"/>
      <c r="G17" s="507" t="str">
        <f>IF(OR(ｱ.特管廃油!F32&gt;0,ｱ.特管廃油!F32&lt;0),ｱ.特管廃油!F32,IF(G$19&gt;0,"0",0))</f>
        <v>0</v>
      </c>
      <c r="H17" s="507" t="str">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19" t="s">
        <v>400</v>
      </c>
      <c r="E18" s="919"/>
      <c r="F18" s="920"/>
      <c r="G18" s="509" t="str">
        <f>IF(OR(ｱ.特管廃油!F33&gt;0,ｱ.特管廃油!F33&lt;0),ｱ.特管廃油!F33,IF(G$19&gt;0,"0",0))</f>
        <v>0</v>
      </c>
      <c r="H18" s="509" t="str">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0" t="s">
        <v>341</v>
      </c>
      <c r="E19" s="930"/>
      <c r="F19" s="931"/>
      <c r="G19" s="502">
        <f t="shared" ref="G19:V19" si="1">+G37+G25+G23+G22+G21-G20</f>
        <v>7.0000000000000007E-2</v>
      </c>
      <c r="H19" s="502">
        <f t="shared" si="1"/>
        <v>47.5</v>
      </c>
      <c r="I19" s="502">
        <f t="shared" si="1"/>
        <v>0</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47.57</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6"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7.0000000000000007E-2</v>
      </c>
      <c r="H37" s="534">
        <f t="shared" si="7"/>
        <v>47.5</v>
      </c>
      <c r="I37" s="534">
        <f t="shared" si="7"/>
        <v>0</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47.57</v>
      </c>
    </row>
    <row r="38" spans="2:24" ht="24" customHeight="1">
      <c r="B38" s="171"/>
      <c r="C38" s="939"/>
      <c r="D38" s="234"/>
      <c r="E38" s="232" t="s">
        <v>231</v>
      </c>
      <c r="F38" s="560"/>
      <c r="G38" s="528">
        <f t="shared" ref="G38:V38" si="8">SUM(G39:G41)</f>
        <v>7.0000000000000007E-2</v>
      </c>
      <c r="H38" s="528">
        <f t="shared" si="8"/>
        <v>47.5</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47.57</v>
      </c>
    </row>
    <row r="39" spans="2:24" ht="24" customHeight="1">
      <c r="B39" s="171"/>
      <c r="C39" s="939"/>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9"/>
      <c r="D40" s="235"/>
      <c r="E40" s="230"/>
      <c r="F40" s="228" t="s">
        <v>230</v>
      </c>
      <c r="G40" s="530">
        <f>+ｱ.特管廃油!$Z$29</f>
        <v>7.0000000000000007E-2</v>
      </c>
      <c r="H40" s="530">
        <f>+ｲ.特管廃酸!$Z$29</f>
        <v>47.5</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47.57</v>
      </c>
    </row>
    <row r="41" spans="2:24" ht="24" customHeight="1">
      <c r="B41" s="171"/>
      <c r="C41" s="93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6" t="s">
        <v>258</v>
      </c>
      <c r="E43" s="926"/>
      <c r="F43" s="927"/>
      <c r="G43" s="536">
        <f>+ｱ.特管廃油!$AK$27</f>
        <v>7.0000000000000007E-2</v>
      </c>
      <c r="H43" s="536">
        <f>+ｲ.特管廃酸!$AK$27</f>
        <v>47.5</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47.57</v>
      </c>
    </row>
    <row r="44" spans="2:24" ht="24" customHeight="1">
      <c r="B44" s="171"/>
      <c r="C44" s="178"/>
      <c r="D44" s="176" t="s">
        <v>147</v>
      </c>
      <c r="E44" s="932" t="s">
        <v>176</v>
      </c>
      <c r="F44" s="933"/>
      <c r="G44" s="538">
        <f>+ｱ.特管廃油!$AK$30</f>
        <v>7.0000000000000007E-2</v>
      </c>
      <c r="H44" s="538">
        <f>+ｲ.特管廃酸!$AK$30</f>
        <v>47.5</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47.57</v>
      </c>
    </row>
    <row r="45" spans="2:24" ht="24" customHeight="1">
      <c r="B45" s="171"/>
      <c r="C45" s="178"/>
      <c r="D45" s="561" t="s">
        <v>149</v>
      </c>
      <c r="E45" s="934" t="s">
        <v>177</v>
      </c>
      <c r="F45" s="93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2" t="s">
        <v>401</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85" customHeight="1" thickBot="1">
      <c r="B47" s="172"/>
      <c r="C47" s="179"/>
      <c r="D47" s="177" t="s">
        <v>152</v>
      </c>
      <c r="E47" s="924" t="s">
        <v>402</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20.100000000000001"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9.0000000000000011E-2</v>
      </c>
      <c r="H55" s="544">
        <f t="shared" ref="H55:W55" si="9">IF(H9="0",+H19+H20,+H9+H19+H20)</f>
        <v>97.5</v>
      </c>
      <c r="I55" s="544">
        <f t="shared" si="9"/>
        <v>0</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875" style="246" customWidth="1"/>
    <col min="4" max="4" width="3.375" style="246" customWidth="1"/>
    <col min="5" max="5" width="8.875" style="246" customWidth="1"/>
    <col min="6" max="6" width="2.875" style="246" customWidth="1"/>
    <col min="7" max="7" width="9.875" style="246" customWidth="1"/>
    <col min="8" max="8" width="1.875" style="246" customWidth="1"/>
    <col min="9" max="9" width="3.875" style="246" customWidth="1"/>
    <col min="10" max="10" width="9.875" style="246" customWidth="1"/>
    <col min="11" max="11" width="1.875" style="246" customWidth="1"/>
    <col min="12" max="12" width="3.875" style="246" customWidth="1"/>
    <col min="13" max="13" width="9.875" style="246" customWidth="1"/>
    <col min="14" max="14" width="1.875" style="246" customWidth="1"/>
    <col min="15" max="15" width="4.875" style="246" customWidth="1"/>
    <col min="16" max="16" width="8.875" style="246" customWidth="1"/>
    <col min="17" max="17" width="1.875" style="246" customWidth="1"/>
    <col min="18" max="18" width="4.875" style="246" customWidth="1"/>
    <col min="19" max="19" width="0.875" style="246" customWidth="1"/>
    <col min="20" max="20" width="7.875" style="246" customWidth="1"/>
    <col min="21" max="21" width="1.375" style="246" customWidth="1"/>
    <col min="22" max="22" width="2.125" style="44" customWidth="1"/>
    <col min="23" max="30" width="9" style="46"/>
    <col min="31" max="16384" width="9" style="44"/>
  </cols>
  <sheetData>
    <row r="1" spans="1:24" ht="16.350000000000001" customHeight="1">
      <c r="C1" s="86" t="s">
        <v>260</v>
      </c>
    </row>
    <row r="2" spans="1:24" ht="16.350000000000001" customHeight="1">
      <c r="C2" s="86"/>
    </row>
    <row r="3" spans="1:24" ht="14.1"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t="str">
        <f>+表紙!T29</f>
        <v/>
      </c>
      <c r="U5" s="402"/>
      <c r="V5" s="402"/>
      <c r="W5" s="44"/>
    </row>
    <row r="6" spans="1:24" ht="13.35" customHeight="1">
      <c r="C6" s="973" t="s">
        <v>390</v>
      </c>
      <c r="D6" s="973"/>
      <c r="E6" s="973"/>
      <c r="F6" s="973"/>
      <c r="G6" s="973"/>
      <c r="H6" s="973"/>
      <c r="I6" s="973"/>
      <c r="J6" s="973"/>
      <c r="K6" s="973"/>
      <c r="L6" s="973"/>
      <c r="M6" s="973"/>
      <c r="N6" s="973"/>
      <c r="O6" s="973"/>
      <c r="P6" s="973"/>
      <c r="Q6" s="973"/>
      <c r="R6" s="973"/>
      <c r="S6" s="973"/>
      <c r="T6" s="973"/>
      <c r="U6" s="973"/>
    </row>
    <row r="7" spans="1:24" ht="13.3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3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t="str">
        <f>+表紙!P35</f>
        <v>令和   6年   6月   21日</v>
      </c>
      <c r="Q11" s="978"/>
      <c r="R11" s="978"/>
      <c r="S11" s="978"/>
      <c r="T11" s="979"/>
      <c r="U11" s="385"/>
    </row>
    <row r="12" spans="1:24" ht="13.3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35" customHeight="1">
      <c r="C14" s="258"/>
      <c r="D14" s="259"/>
      <c r="E14" s="259"/>
      <c r="F14" s="259"/>
      <c r="G14" s="259"/>
      <c r="H14" s="259"/>
      <c r="I14" s="259"/>
      <c r="J14" s="259"/>
      <c r="K14" s="259"/>
      <c r="L14" s="259"/>
      <c r="M14" s="259"/>
      <c r="N14" s="259"/>
      <c r="O14" s="259"/>
      <c r="P14" s="259"/>
      <c r="Q14" s="259"/>
      <c r="R14" s="259"/>
      <c r="S14" s="259"/>
      <c r="T14" s="259"/>
      <c r="U14" s="260"/>
    </row>
    <row r="15" spans="1:24" ht="13.3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横浜市磯子区新杉田町8番1</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株式会社ニューフレアテクノロジー
代表取締役社長　高松　潤</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045-370-9127</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株式会社ニューフレアテクノロジー　本社</v>
      </c>
      <c r="G24" s="1036"/>
      <c r="H24" s="1036"/>
      <c r="I24" s="1037"/>
      <c r="J24" s="1037"/>
      <c r="K24" s="1037"/>
      <c r="L24" s="1037"/>
      <c r="M24" s="1037"/>
      <c r="N24" s="1037"/>
      <c r="O24" s="1037"/>
      <c r="P24" s="994" t="s">
        <v>406</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2880</v>
      </c>
      <c r="Q25" s="998"/>
      <c r="R25" s="998"/>
      <c r="S25" s="998"/>
      <c r="T25" s="998"/>
      <c r="U25" s="999"/>
    </row>
    <row r="26" spans="1:23" ht="26.25" customHeight="1">
      <c r="C26" s="988" t="s">
        <v>11</v>
      </c>
      <c r="D26" s="989"/>
      <c r="E26" s="990"/>
      <c r="F26" s="1040" t="str">
        <f>+表紙!F50</f>
        <v>横浜市磯子区新杉田町8番1</v>
      </c>
      <c r="G26" s="1041"/>
      <c r="H26" s="1041"/>
      <c r="I26" s="1041"/>
      <c r="J26" s="1041"/>
      <c r="K26" s="1041"/>
      <c r="L26" s="1041"/>
      <c r="M26" s="1041"/>
      <c r="N26" s="130" t="s">
        <v>131</v>
      </c>
      <c r="O26" s="409"/>
      <c r="P26" s="409"/>
      <c r="Q26" s="1000" t="str">
        <f>IF(+表紙!Q50="","",+表紙!Q50)</f>
        <v>045-370-9097</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Ｅ27－業務用機械器具製造業</v>
      </c>
      <c r="G30" s="1005"/>
      <c r="H30" s="1005"/>
      <c r="I30" s="1005"/>
      <c r="J30" s="1005"/>
      <c r="K30" s="1005"/>
      <c r="L30" s="276" t="s">
        <v>48</v>
      </c>
      <c r="M30" s="276"/>
      <c r="N30" s="1006" t="str">
        <f>IF(COUNTA(表紙!N54)=1,+表紙!N54,"")</f>
        <v>半導体製造装置製造業</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f>IF(+表紙!N55="","",+表紙!N55)</f>
        <v>90102</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t="str">
        <f>IF(+表紙!N56="","",+表紙!N56)</f>
        <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t="str">
        <f>IF(+表紙!N57="","",+表紙!N57)</f>
        <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t="str">
        <f>IF(+表紙!N58="","",+表紙!N58)</f>
        <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f>IF(+表紙!F61="","",+表紙!F61)</f>
        <v>767</v>
      </c>
      <c r="G37" s="983"/>
      <c r="H37" s="983"/>
      <c r="I37" s="983"/>
      <c r="J37" s="983"/>
      <c r="K37" s="983"/>
      <c r="L37" s="983"/>
      <c r="M37" s="983"/>
      <c r="N37" s="983"/>
      <c r="O37" s="983"/>
      <c r="P37" s="983"/>
      <c r="Q37" s="983"/>
      <c r="R37" s="983"/>
      <c r="S37" s="983"/>
      <c r="T37" s="983"/>
      <c r="U37" s="984"/>
    </row>
    <row r="38" spans="3:21" ht="14.1" customHeight="1">
      <c r="C38" s="281"/>
      <c r="D38" s="498"/>
      <c r="E38" s="496"/>
      <c r="F38" s="1025" t="str">
        <f>IF(COUNTA(表紙!F62)=1,+表紙!F62,"")</f>
        <v>・当該事業場から発生する産業廃棄物は、全て処理委託を行っている。（収集運搬及び中間処理）
・処理委託業者に対しては年に一回現地確認を行い、廃棄物が適正処理されていることを確認している。
（処理フロー）
・特管廃油→危険物保管庫保管→収集運搬（三立処理工業）→中間処理・焼却（三友プラントサービス）→処理後残渣なし
・特管廃酸→廃液タンク貯蔵→収集運搬（コーシンサービス・アサヒプリテック・J&amp;T環境）→中間処理・中和（アイクリーン・J&amp;T環境）→汚泥は路盤材に</v>
      </c>
      <c r="G38" s="1026"/>
      <c r="H38" s="1026"/>
      <c r="I38" s="1026"/>
      <c r="J38" s="1026"/>
      <c r="K38" s="1026"/>
      <c r="L38" s="1026"/>
      <c r="M38" s="1026"/>
      <c r="N38" s="1026"/>
      <c r="O38" s="1026"/>
      <c r="P38" s="1026"/>
      <c r="Q38" s="1026"/>
      <c r="R38" s="1026"/>
      <c r="S38" s="1026"/>
      <c r="T38" s="1026"/>
      <c r="U38" s="1027"/>
    </row>
    <row r="39" spans="3:21" ht="14.1"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4.1"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4.1"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4.1"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4.1"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4.1"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4.1"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4.1"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4.1"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4.1"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3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4.1"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4.1"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4.1"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4.1"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4.1"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4.1"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4.1"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4.1"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4.1"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4.1"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2</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50.02</v>
      </c>
      <c r="L66" s="1057"/>
      <c r="M66" s="1057"/>
      <c r="N66" s="1057"/>
      <c r="O66" s="1057"/>
      <c r="P66" s="296" t="s">
        <v>13</v>
      </c>
      <c r="Q66" s="1051"/>
      <c r="R66" s="1051"/>
      <c r="S66" s="1051"/>
      <c r="T66" s="1051"/>
      <c r="U66" s="1052"/>
      <c r="V66" s="384"/>
      <c r="W66" s="384"/>
      <c r="X66" s="419"/>
    </row>
    <row r="67" spans="1:24" ht="14.1"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4.1" customHeight="1">
      <c r="C70" s="1024"/>
      <c r="D70" s="1053"/>
      <c r="E70" s="1056"/>
      <c r="F70" s="963" t="str">
        <f>IF(COUNTA(表紙!F94)=1,+表紙!F94,"")</f>
        <v>・廃棄物排出量目標を設定し、ISO14001のPDCAサイクルに沿った活動を行った。
・強酸廃液の削減活動を行った。（強酸廃液に混入していた、純水作成時の捨て水(不純物濃度が高めの市水に相当)を特管廃棄物から分離した）
・各工程からの廃棄物発生量のデータを収集し、廃棄物削減施策の検討を行い、削減施策を実施した。</v>
      </c>
      <c r="G70" s="964"/>
      <c r="H70" s="964"/>
      <c r="I70" s="964"/>
      <c r="J70" s="964"/>
      <c r="K70" s="964"/>
      <c r="L70" s="964"/>
      <c r="M70" s="964"/>
      <c r="N70" s="964"/>
      <c r="O70" s="964"/>
      <c r="P70" s="964"/>
      <c r="Q70" s="964"/>
      <c r="R70" s="964"/>
      <c r="S70" s="964"/>
      <c r="T70" s="964"/>
      <c r="U70" s="965"/>
      <c r="V70" s="316"/>
    </row>
    <row r="71" spans="1:24" ht="14.1"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4.1"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4.1"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4.1"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4.1"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4.1"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4.1"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4.1"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2</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47.57</v>
      </c>
      <c r="L81" s="1057"/>
      <c r="M81" s="1057"/>
      <c r="N81" s="1057"/>
      <c r="O81" s="1057"/>
      <c r="P81" s="299" t="s">
        <v>13</v>
      </c>
      <c r="Q81" s="1051"/>
      <c r="R81" s="1051"/>
      <c r="S81" s="1051"/>
      <c r="T81" s="1051"/>
      <c r="U81" s="1052"/>
      <c r="V81" s="384"/>
      <c r="W81" s="384"/>
      <c r="X81" s="304"/>
    </row>
    <row r="82" spans="1:24" ht="14.1"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4.1" customHeight="1">
      <c r="C85" s="1009"/>
      <c r="D85" s="955"/>
      <c r="E85" s="961"/>
      <c r="F85" s="963" t="str">
        <f>IF(COUNTA(表紙!F109)=1,+表紙!F109,"")</f>
        <v>・廃棄物排出量目標を設定し、ISO14001のPDCAサイクルに沿った活動を継続する。
・各工程からの廃棄物発生量のデータ収集を継続し、新規廃棄物削減施策の検討を行う。</v>
      </c>
      <c r="G85" s="964"/>
      <c r="H85" s="964"/>
      <c r="I85" s="964"/>
      <c r="J85" s="964"/>
      <c r="K85" s="964"/>
      <c r="L85" s="964"/>
      <c r="M85" s="964"/>
      <c r="N85" s="964"/>
      <c r="O85" s="964"/>
      <c r="P85" s="964"/>
      <c r="Q85" s="964"/>
      <c r="R85" s="964"/>
      <c r="S85" s="964"/>
      <c r="T85" s="964"/>
      <c r="U85" s="965"/>
      <c r="V85" s="316"/>
    </row>
    <row r="86" spans="1:24" ht="14.1" customHeight="1">
      <c r="C86" s="303"/>
      <c r="D86" s="955"/>
      <c r="E86" s="961"/>
      <c r="F86" s="963"/>
      <c r="G86" s="964"/>
      <c r="H86" s="964"/>
      <c r="I86" s="964"/>
      <c r="J86" s="964"/>
      <c r="K86" s="964"/>
      <c r="L86" s="964"/>
      <c r="M86" s="964"/>
      <c r="N86" s="964"/>
      <c r="O86" s="964"/>
      <c r="P86" s="964"/>
      <c r="Q86" s="964"/>
      <c r="R86" s="964"/>
      <c r="S86" s="964"/>
      <c r="T86" s="964"/>
      <c r="U86" s="965"/>
      <c r="V86" s="316"/>
    </row>
    <row r="87" spans="1:24" ht="14.1" customHeight="1">
      <c r="C87" s="303"/>
      <c r="D87" s="955"/>
      <c r="E87" s="961"/>
      <c r="F87" s="963"/>
      <c r="G87" s="964"/>
      <c r="H87" s="964"/>
      <c r="I87" s="964"/>
      <c r="J87" s="964"/>
      <c r="K87" s="964"/>
      <c r="L87" s="964"/>
      <c r="M87" s="964"/>
      <c r="N87" s="964"/>
      <c r="O87" s="964"/>
      <c r="P87" s="964"/>
      <c r="Q87" s="964"/>
      <c r="R87" s="964"/>
      <c r="S87" s="964"/>
      <c r="T87" s="964"/>
      <c r="U87" s="965"/>
      <c r="V87" s="316"/>
    </row>
    <row r="88" spans="1:24" ht="14.1" customHeight="1">
      <c r="C88" s="303"/>
      <c r="D88" s="955"/>
      <c r="E88" s="961"/>
      <c r="F88" s="963"/>
      <c r="G88" s="964"/>
      <c r="H88" s="964"/>
      <c r="I88" s="964"/>
      <c r="J88" s="964"/>
      <c r="K88" s="964"/>
      <c r="L88" s="964"/>
      <c r="M88" s="964"/>
      <c r="N88" s="964"/>
      <c r="O88" s="964"/>
      <c r="P88" s="964"/>
      <c r="Q88" s="964"/>
      <c r="R88" s="964"/>
      <c r="S88" s="964"/>
      <c r="T88" s="964"/>
      <c r="U88" s="965"/>
      <c r="V88" s="316"/>
    </row>
    <row r="89" spans="1:24" ht="14.1" customHeight="1">
      <c r="C89" s="303"/>
      <c r="D89" s="955"/>
      <c r="E89" s="961"/>
      <c r="F89" s="963"/>
      <c r="G89" s="964"/>
      <c r="H89" s="964"/>
      <c r="I89" s="964"/>
      <c r="J89" s="964"/>
      <c r="K89" s="964"/>
      <c r="L89" s="964"/>
      <c r="M89" s="964"/>
      <c r="N89" s="964"/>
      <c r="O89" s="964"/>
      <c r="P89" s="964"/>
      <c r="Q89" s="964"/>
      <c r="R89" s="964"/>
      <c r="S89" s="964"/>
      <c r="T89" s="964"/>
      <c r="U89" s="965"/>
      <c r="V89" s="316"/>
    </row>
    <row r="90" spans="1:24" ht="14.1" customHeight="1">
      <c r="C90" s="303"/>
      <c r="D90" s="955"/>
      <c r="E90" s="961"/>
      <c r="F90" s="963"/>
      <c r="G90" s="964"/>
      <c r="H90" s="964"/>
      <c r="I90" s="964"/>
      <c r="J90" s="964"/>
      <c r="K90" s="964"/>
      <c r="L90" s="964"/>
      <c r="M90" s="964"/>
      <c r="N90" s="964"/>
      <c r="O90" s="964"/>
      <c r="P90" s="964"/>
      <c r="Q90" s="964"/>
      <c r="R90" s="964"/>
      <c r="S90" s="964"/>
      <c r="T90" s="964"/>
      <c r="U90" s="965"/>
      <c r="V90" s="316"/>
    </row>
    <row r="91" spans="1:24" ht="14.1" customHeight="1">
      <c r="C91" s="303"/>
      <c r="D91" s="955"/>
      <c r="E91" s="961"/>
      <c r="F91" s="963"/>
      <c r="G91" s="964"/>
      <c r="H91" s="964"/>
      <c r="I91" s="964"/>
      <c r="J91" s="964"/>
      <c r="K91" s="964"/>
      <c r="L91" s="964"/>
      <c r="M91" s="964"/>
      <c r="N91" s="964"/>
      <c r="O91" s="964"/>
      <c r="P91" s="964"/>
      <c r="Q91" s="964"/>
      <c r="R91" s="964"/>
      <c r="S91" s="964"/>
      <c r="T91" s="964"/>
      <c r="U91" s="965"/>
      <c r="V91" s="316"/>
    </row>
    <row r="92" spans="1:24" ht="14.1" customHeight="1">
      <c r="C92" s="303"/>
      <c r="D92" s="955"/>
      <c r="E92" s="961"/>
      <c r="F92" s="963"/>
      <c r="G92" s="964"/>
      <c r="H92" s="964"/>
      <c r="I92" s="964"/>
      <c r="J92" s="964"/>
      <c r="K92" s="964"/>
      <c r="L92" s="964"/>
      <c r="M92" s="964"/>
      <c r="N92" s="964"/>
      <c r="O92" s="964"/>
      <c r="P92" s="964"/>
      <c r="Q92" s="964"/>
      <c r="R92" s="964"/>
      <c r="S92" s="964"/>
      <c r="T92" s="964"/>
      <c r="U92" s="965"/>
      <c r="V92" s="316"/>
    </row>
    <row r="93" spans="1:24" ht="14.1"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4.1" customHeight="1">
      <c r="C96" s="238"/>
      <c r="D96" s="955"/>
      <c r="E96" s="961"/>
      <c r="F96" s="963" t="str">
        <f>IF(COUNTA(表紙!F120)=1,+表紙!F120,"")</f>
        <v>・廃試薬等（特管廃油）の入出庫を管理し、保管場所において飛散流出等ないように管理を行う。
・廃試薬等は内容物・荷姿等の情報を明確にし、現品管理を実施する。
・廃液タンク及び廃棄物保管庫の維持管理を推進する。（点検ならびに緊急事態訓練実施）</v>
      </c>
      <c r="G96" s="964"/>
      <c r="H96" s="964"/>
      <c r="I96" s="964"/>
      <c r="J96" s="964"/>
      <c r="K96" s="964"/>
      <c r="L96" s="964"/>
      <c r="M96" s="964"/>
      <c r="N96" s="964"/>
      <c r="O96" s="964"/>
      <c r="P96" s="964"/>
      <c r="Q96" s="964"/>
      <c r="R96" s="964"/>
      <c r="S96" s="964"/>
      <c r="T96" s="964"/>
      <c r="U96" s="965"/>
      <c r="V96" s="316"/>
      <c r="W96" s="350"/>
      <c r="X96" s="350"/>
    </row>
    <row r="97" spans="3:24" ht="14.1"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4.1"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4.1"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4.1"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4.1" customHeight="1">
      <c r="C102" s="313"/>
      <c r="D102" s="955"/>
      <c r="E102" s="961"/>
      <c r="F102" s="1058" t="str">
        <f>IF(COUNTA(表紙!F126)=1,+表紙!F126,"")</f>
        <v>・廃棄物管理に従事する従業員の廃棄物に関する知識向上、並びに教育訓練の実施。
・廃液タンク及び廃棄物保管庫の点検・緊急事態訓練を適切に行う。</v>
      </c>
      <c r="G102" s="1059"/>
      <c r="H102" s="1059"/>
      <c r="I102" s="1059"/>
      <c r="J102" s="1059"/>
      <c r="K102" s="1059"/>
      <c r="L102" s="1059"/>
      <c r="M102" s="1059"/>
      <c r="N102" s="1059"/>
      <c r="O102" s="1059"/>
      <c r="P102" s="1059"/>
      <c r="Q102" s="1059"/>
      <c r="R102" s="1059"/>
      <c r="S102" s="1059"/>
      <c r="T102" s="1059"/>
      <c r="U102" s="1060"/>
      <c r="V102" s="316"/>
      <c r="W102" s="350"/>
      <c r="X102" s="350"/>
    </row>
    <row r="103" spans="3:24" ht="14.1"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4.1"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4.1"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4.1"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4.1"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4.1"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4.1" customHeight="1">
      <c r="C112" s="320"/>
      <c r="D112" s="955"/>
      <c r="E112" s="958"/>
      <c r="F112" s="963" t="str">
        <f>IF(COUNTA(表紙!F136)=1,+表紙!F136,"")</f>
        <v>・特になし</v>
      </c>
      <c r="G112" s="964"/>
      <c r="H112" s="964"/>
      <c r="I112" s="964"/>
      <c r="J112" s="964"/>
      <c r="K112" s="964"/>
      <c r="L112" s="964"/>
      <c r="M112" s="964"/>
      <c r="N112" s="964"/>
      <c r="O112" s="964"/>
      <c r="P112" s="964"/>
      <c r="Q112" s="964"/>
      <c r="R112" s="964"/>
      <c r="S112" s="964"/>
      <c r="T112" s="964"/>
      <c r="U112" s="965"/>
      <c r="V112" s="316"/>
      <c r="W112" s="350"/>
      <c r="X112" s="350"/>
    </row>
    <row r="113" spans="3:24" ht="14.1"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4.1"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4.1"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4.1"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4.1"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4.1"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4.1"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4.1"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4.1" customHeight="1">
      <c r="C123" s="320"/>
      <c r="D123" s="955"/>
      <c r="E123" s="961"/>
      <c r="F123" s="963" t="str">
        <f>IF(COUNTA(表紙!F147)=1,+表紙!F147,"")</f>
        <v>・特になし</v>
      </c>
      <c r="G123" s="964"/>
      <c r="H123" s="964"/>
      <c r="I123" s="964"/>
      <c r="J123" s="964"/>
      <c r="K123" s="964"/>
      <c r="L123" s="964"/>
      <c r="M123" s="964"/>
      <c r="N123" s="964"/>
      <c r="O123" s="964"/>
      <c r="P123" s="964"/>
      <c r="Q123" s="964"/>
      <c r="R123" s="964"/>
      <c r="S123" s="964"/>
      <c r="T123" s="964"/>
      <c r="U123" s="965"/>
      <c r="V123" s="316"/>
      <c r="W123" s="350"/>
      <c r="X123" s="350"/>
    </row>
    <row r="124" spans="3:24" ht="14.1"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4.1"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4.1"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4.1"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4.1"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4.1"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4.1"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8.1"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8.1"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4.1"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4.1" customHeight="1">
      <c r="C136" s="320"/>
      <c r="D136" s="955"/>
      <c r="E136" s="961"/>
      <c r="F136" s="963" t="str">
        <f>IF(COUNTA(表紙!F160)=1,+表紙!F160,"")</f>
        <v>・特になし</v>
      </c>
      <c r="G136" s="964"/>
      <c r="H136" s="964"/>
      <c r="I136" s="964"/>
      <c r="J136" s="964"/>
      <c r="K136" s="964"/>
      <c r="L136" s="964"/>
      <c r="M136" s="964"/>
      <c r="N136" s="964"/>
      <c r="O136" s="964"/>
      <c r="P136" s="964"/>
      <c r="Q136" s="964"/>
      <c r="R136" s="964"/>
      <c r="S136" s="964"/>
      <c r="T136" s="964"/>
      <c r="U136" s="965"/>
      <c r="V136" s="316"/>
      <c r="W136" s="350"/>
      <c r="X136" s="350"/>
    </row>
    <row r="137" spans="3:24" ht="14.1"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4.1"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4.1"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4.1"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4.1"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4.1"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4.1"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4.1" customHeight="1">
      <c r="C144" s="320"/>
      <c r="D144" s="954" t="s">
        <v>19</v>
      </c>
      <c r="E144" s="960"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8.1"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8.1"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4.1" customHeight="1">
      <c r="C148" s="320"/>
      <c r="D148" s="955"/>
      <c r="E148" s="961"/>
      <c r="F148" s="963" t="str">
        <f>IF(COUNTA(表紙!F172)=1,+表紙!F172,"")</f>
        <v>・特になし</v>
      </c>
      <c r="G148" s="964"/>
      <c r="H148" s="964"/>
      <c r="I148" s="964"/>
      <c r="J148" s="964"/>
      <c r="K148" s="964"/>
      <c r="L148" s="964"/>
      <c r="M148" s="964"/>
      <c r="N148" s="964"/>
      <c r="O148" s="964"/>
      <c r="P148" s="964"/>
      <c r="Q148" s="964"/>
      <c r="R148" s="964"/>
      <c r="S148" s="964"/>
      <c r="T148" s="964"/>
      <c r="U148" s="965"/>
      <c r="V148" s="316"/>
      <c r="W148" s="350"/>
      <c r="X148" s="350"/>
    </row>
    <row r="149" spans="3:24" ht="14.1"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4.1"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4.1"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4.1"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4.1"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4.1"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4.1"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4.1"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4.1" customHeight="1">
      <c r="C161" s="320"/>
      <c r="D161" s="955"/>
      <c r="E161" s="958"/>
      <c r="F161" s="963" t="str">
        <f>IF(COUNTA(表紙!F185)=1,+表紙!F185,"")</f>
        <v>・特になし</v>
      </c>
      <c r="G161" s="964"/>
      <c r="H161" s="964"/>
      <c r="I161" s="964"/>
      <c r="J161" s="964"/>
      <c r="K161" s="964"/>
      <c r="L161" s="964"/>
      <c r="M161" s="964"/>
      <c r="N161" s="964"/>
      <c r="O161" s="964"/>
      <c r="P161" s="964"/>
      <c r="Q161" s="964"/>
      <c r="R161" s="964"/>
      <c r="S161" s="964"/>
      <c r="T161" s="964"/>
      <c r="U161" s="965"/>
      <c r="V161" s="316"/>
      <c r="W161" s="350"/>
      <c r="X161" s="350"/>
    </row>
    <row r="162" spans="3:24" ht="14.1"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4.1"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4.1"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4.1"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4.1"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4.1"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4.1"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4.1"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4.1" customHeight="1">
      <c r="C173" s="320"/>
      <c r="D173" s="955"/>
      <c r="E173" s="961"/>
      <c r="F173" s="963" t="str">
        <f>IF(COUNTA(表紙!F197)=1,+表紙!F197,"")</f>
        <v>・特になし</v>
      </c>
      <c r="G173" s="964"/>
      <c r="H173" s="964"/>
      <c r="I173" s="964"/>
      <c r="J173" s="964"/>
      <c r="K173" s="964"/>
      <c r="L173" s="964"/>
      <c r="M173" s="964"/>
      <c r="N173" s="964"/>
      <c r="O173" s="964"/>
      <c r="P173" s="964"/>
      <c r="Q173" s="964"/>
      <c r="R173" s="964"/>
      <c r="S173" s="964"/>
      <c r="T173" s="964"/>
      <c r="U173" s="965"/>
      <c r="V173" s="316"/>
      <c r="W173" s="350"/>
      <c r="X173" s="350"/>
    </row>
    <row r="174" spans="3:24" ht="14.1"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4.1"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4.1"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4.1"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4.1"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4.1"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4.1"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4.1"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35" customHeight="1">
      <c r="C184" s="320"/>
      <c r="D184" s="955"/>
      <c r="E184" s="961"/>
      <c r="F184" s="1064" t="s">
        <v>188</v>
      </c>
      <c r="G184" s="1065"/>
      <c r="H184" s="1065"/>
      <c r="I184" s="1065"/>
      <c r="J184" s="1065"/>
      <c r="K184" s="951">
        <f>+表紙!K208</f>
        <v>50.02</v>
      </c>
      <c r="L184" s="951"/>
      <c r="M184" s="951"/>
      <c r="N184" s="951"/>
      <c r="O184" s="951"/>
      <c r="P184" s="323" t="s">
        <v>13</v>
      </c>
      <c r="Q184" s="1066" t="s">
        <v>212</v>
      </c>
      <c r="R184" s="1067"/>
      <c r="S184" s="1067"/>
      <c r="T184" s="1067"/>
      <c r="U184" s="1068"/>
      <c r="V184" s="384"/>
      <c r="W184" s="384"/>
      <c r="X184" s="316"/>
    </row>
    <row r="185" spans="3:24" ht="43.35" customHeight="1">
      <c r="C185" s="320"/>
      <c r="D185" s="955"/>
      <c r="E185" s="961"/>
      <c r="F185" s="324"/>
      <c r="G185" s="760" t="s">
        <v>164</v>
      </c>
      <c r="H185" s="761"/>
      <c r="I185" s="761"/>
      <c r="J185" s="761"/>
      <c r="K185" s="951">
        <f>+表紙!K209</f>
        <v>50.02</v>
      </c>
      <c r="L185" s="951"/>
      <c r="M185" s="951"/>
      <c r="N185" s="951"/>
      <c r="O185" s="951"/>
      <c r="P185" s="302" t="s">
        <v>13</v>
      </c>
      <c r="Q185" s="1069"/>
      <c r="R185" s="1070"/>
      <c r="S185" s="1070"/>
      <c r="T185" s="1070"/>
      <c r="U185" s="1071"/>
      <c r="V185" s="384"/>
      <c r="W185" s="384"/>
      <c r="X185" s="316"/>
    </row>
    <row r="186" spans="3:24" ht="43.35" customHeight="1">
      <c r="C186" s="320"/>
      <c r="D186" s="955"/>
      <c r="E186" s="961"/>
      <c r="F186" s="324"/>
      <c r="G186" s="760" t="s">
        <v>165</v>
      </c>
      <c r="H186" s="761"/>
      <c r="I186" s="761"/>
      <c r="J186" s="761"/>
      <c r="K186" s="951" t="str">
        <f>+表紙!K210</f>
        <v>0</v>
      </c>
      <c r="L186" s="951"/>
      <c r="M186" s="951"/>
      <c r="N186" s="951"/>
      <c r="O186" s="951"/>
      <c r="P186" s="302" t="s">
        <v>13</v>
      </c>
      <c r="Q186" s="1069"/>
      <c r="R186" s="1070"/>
      <c r="S186" s="1070"/>
      <c r="T186" s="1070"/>
      <c r="U186" s="1071"/>
      <c r="V186" s="384"/>
      <c r="W186" s="384"/>
      <c r="X186" s="316"/>
    </row>
    <row r="187" spans="3:24" ht="43.3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35" customHeight="1">
      <c r="C188" s="320"/>
      <c r="D188" s="955"/>
      <c r="E188" s="961"/>
      <c r="F188" s="325"/>
      <c r="G188" s="760" t="s">
        <v>375</v>
      </c>
      <c r="H188" s="761"/>
      <c r="I188" s="761"/>
      <c r="J188" s="761"/>
      <c r="K188" s="951" t="str">
        <f>+表紙!K212</f>
        <v>0</v>
      </c>
      <c r="L188" s="951"/>
      <c r="M188" s="951"/>
      <c r="N188" s="951"/>
      <c r="O188" s="951"/>
      <c r="P188" s="302" t="s">
        <v>13</v>
      </c>
      <c r="Q188" s="1072"/>
      <c r="R188" s="1073"/>
      <c r="S188" s="1073"/>
      <c r="T188" s="1073"/>
      <c r="U188" s="1074"/>
      <c r="V188" s="384"/>
      <c r="W188" s="384"/>
      <c r="X188" s="316"/>
    </row>
    <row r="189" spans="3:24" ht="14.1"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4.1" customHeight="1">
      <c r="C190" s="320"/>
      <c r="D190" s="955"/>
      <c r="E190" s="961"/>
      <c r="F190" s="963" t="str">
        <f>IF(COUNTA(表紙!F214)=1,+表紙!F214,"")</f>
        <v>・中間処理残差（脱水ケーキ）等の有効利用の推進。（極力、埋め立てを避ける）
・収集運搬業者および中間処理業者に対する、正確かつ円滑な廃棄物情報の伝達。
・廃棄物処理委託業者については現地確認を行い、適正に処理されていることを確認する。</v>
      </c>
      <c r="G190" s="964"/>
      <c r="H190" s="964"/>
      <c r="I190" s="964"/>
      <c r="J190" s="964"/>
      <c r="K190" s="964"/>
      <c r="L190" s="964"/>
      <c r="M190" s="964"/>
      <c r="N190" s="964"/>
      <c r="O190" s="964"/>
      <c r="P190" s="964"/>
      <c r="Q190" s="964"/>
      <c r="R190" s="964"/>
      <c r="S190" s="964"/>
      <c r="T190" s="964"/>
      <c r="U190" s="965"/>
      <c r="V190" s="316"/>
      <c r="W190" s="350"/>
      <c r="X190" s="350"/>
    </row>
    <row r="191" spans="3:24" ht="14.1"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4.1"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4.1"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4.1"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4.1"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4.1"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4.1"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4.1"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47.57</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47.57</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0</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4.1"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4.1" customHeight="1">
      <c r="C207" s="320"/>
      <c r="D207" s="955"/>
      <c r="E207" s="961"/>
      <c r="F207" s="963" t="str">
        <f>IF(COUNTA(表紙!F231)=1,+表紙!F231,"")</f>
        <v>・中間処理残差（脱水ケーキ）等の有効利用の推進。（極力、埋め立てを避ける）
・収集運搬業者および中間処理業者に対する、正確かつ円滑な廃棄物情報の伝達。
・廃棄物処理委託業者については現地確認を行い、適正に処理されていることを確認する。</v>
      </c>
      <c r="G207" s="964"/>
      <c r="H207" s="964"/>
      <c r="I207" s="964"/>
      <c r="J207" s="964"/>
      <c r="K207" s="964"/>
      <c r="L207" s="964"/>
      <c r="M207" s="964"/>
      <c r="N207" s="964"/>
      <c r="O207" s="964"/>
      <c r="P207" s="964"/>
      <c r="Q207" s="964"/>
      <c r="R207" s="964"/>
      <c r="S207" s="964"/>
      <c r="T207" s="964"/>
      <c r="U207" s="965"/>
      <c r="V207" s="316"/>
      <c r="W207" s="350"/>
      <c r="X207" s="350"/>
    </row>
    <row r="208" spans="3:24" ht="14.1"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4.1"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4.1"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4.1"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4.1"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4.1"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4.1"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4.1"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4.1" customHeight="1">
      <c r="A216" s="23"/>
      <c r="B216" s="23"/>
      <c r="C216" s="775" t="s">
        <v>368</v>
      </c>
      <c r="D216" s="1075"/>
      <c r="E216" s="1076"/>
      <c r="F216" s="798" t="s">
        <v>411</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50.02</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4.1"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・電子マニフェストによる産廃処理手続きを、全産業廃棄物に対して実施中。
・マニフェストの電子化は完了している。</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20.100000000000001"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20.100000000000001"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20.100000000000001"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20.100000000000001"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20.100000000000001"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20.100000000000001"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412</v>
      </c>
      <c r="E229" s="773"/>
      <c r="F229" s="773"/>
      <c r="G229" s="773"/>
      <c r="H229" s="773"/>
      <c r="I229" s="773"/>
      <c r="J229" s="773"/>
      <c r="K229" s="773"/>
      <c r="L229" s="773"/>
      <c r="M229" s="773"/>
      <c r="N229" s="773"/>
      <c r="O229" s="773"/>
      <c r="P229" s="773"/>
      <c r="Q229" s="773"/>
      <c r="R229" s="773"/>
      <c r="S229" s="773"/>
      <c r="T229" s="773"/>
      <c r="U229" s="774"/>
    </row>
    <row r="230" spans="1:21" ht="41.1" customHeight="1">
      <c r="C230" s="330"/>
      <c r="D230" s="773" t="s">
        <v>413</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3.1"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1.1"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349999999999994"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415</v>
      </c>
      <c r="E239" s="773"/>
      <c r="F239" s="773"/>
      <c r="G239" s="773"/>
      <c r="H239" s="773"/>
      <c r="I239" s="773"/>
      <c r="J239" s="773"/>
      <c r="K239" s="773"/>
      <c r="L239" s="773"/>
      <c r="M239" s="773"/>
      <c r="N239" s="773"/>
      <c r="O239" s="773"/>
      <c r="P239" s="773"/>
      <c r="Q239" s="773"/>
      <c r="R239" s="773"/>
      <c r="S239" s="773"/>
      <c r="T239" s="773"/>
      <c r="U239" s="774"/>
    </row>
    <row r="240" spans="1:21" ht="41.1"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2024-06-24T04:38:18Z</dcterms:created>
  <dcterms:modified xsi:type="dcterms:W3CDTF">2024-09-09T10:25:42Z</dcterms:modified>
</cp:coreProperties>
</file>