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F77E1848-E567-43CF-9AE7-0D985AA059EC}" xr6:coauthVersionLast="47" xr6:coauthVersionMax="47" xr10:uidLastSave="{00000000-0000-0000-0000-000000000000}"/>
  <bookViews>
    <workbookView xWindow="16284" yWindow="2856" windowWidth="23256" windowHeight="12456" tabRatio="808" xr2:uid="{00000000-000D-0000-FFFF-FFFF00000000}"/>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00000000-0006-0000-0000-000001000000}">
      <text>
        <r>
          <rPr>
            <b/>
            <sz val="9"/>
            <color indexed="81"/>
            <rFont val="ＭＳ Ｐゴシック"/>
            <family val="3"/>
            <charset val="128"/>
          </rPr>
          <t>説明文が表示されます</t>
        </r>
      </text>
    </comment>
    <comment ref="N28" authorId="0" shapeId="0" xr:uid="{00000000-0006-0000-0000-000002000000}">
      <text>
        <r>
          <rPr>
            <b/>
            <sz val="10"/>
            <color indexed="81"/>
            <rFont val="ＭＳ Ｐゴシック"/>
            <family val="3"/>
            <charset val="128"/>
          </rPr>
          <t>「○」の表示を消す場合は、プルダウン・メニュー「○」の下に現れる空白部分を選んでください。</t>
        </r>
      </text>
    </comment>
    <comment ref="O28" authorId="0" shapeId="0" xr:uid="{00000000-0006-0000-0000-000003000000}">
      <text>
        <r>
          <rPr>
            <b/>
            <sz val="10"/>
            <color indexed="81"/>
            <rFont val="ＭＳ Ｐゴシック"/>
            <family val="3"/>
            <charset val="128"/>
          </rPr>
          <t>「○」の表示を消す場合は、プルダウン・メニュー「○」の下に現れる空白部分を選んでください。</t>
        </r>
      </text>
    </comment>
    <comment ref="M48" authorId="0" shapeId="0" xr:uid="{00000000-0006-0000-0000-00000400000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xr:uid="{37D59C90-5D00-48A2-B21D-E70876D0FE73}">
      <text>
        <r>
          <rPr>
            <b/>
            <sz val="11"/>
            <color indexed="81"/>
            <rFont val="ＭＳ Ｐゴシック"/>
            <family val="3"/>
            <charset val="128"/>
          </rPr>
          <t xml:space="preserve">産業分類をメニューから選んでください。
</t>
        </r>
      </text>
    </comment>
    <comment ref="L52" authorId="0" shapeId="0" xr:uid="{14BFE9A4-D2DC-4716-8541-E3C271B66130}">
      <text>
        <r>
          <rPr>
            <b/>
            <sz val="11"/>
            <color indexed="81"/>
            <rFont val="ＭＳ Ｐゴシック"/>
            <family val="3"/>
            <charset val="128"/>
          </rPr>
          <t>事業の種類を具体的に記載してください。</t>
        </r>
      </text>
    </comment>
    <comment ref="H63" authorId="0" shapeId="0" xr:uid="{00000000-0006-0000-0000-000007000000}">
      <text>
        <r>
          <rPr>
            <b/>
            <sz val="11"/>
            <color indexed="81"/>
            <rFont val="ＭＳ Ｐゴシック"/>
            <family val="3"/>
            <charset val="128"/>
          </rPr>
          <t>種類ごとのシートから自動的に計算されます。</t>
        </r>
      </text>
    </comment>
    <comment ref="M63" authorId="0" shapeId="0" xr:uid="{00000000-0006-0000-0000-000008000000}">
      <text>
        <r>
          <rPr>
            <b/>
            <sz val="11"/>
            <color indexed="81"/>
            <rFont val="ＭＳ Ｐゴシック"/>
            <family val="3"/>
            <charset val="128"/>
          </rPr>
          <t>種類ごとのシートから自動的に計算されます。</t>
        </r>
      </text>
    </comment>
    <comment ref="H64" authorId="0" shapeId="0" xr:uid="{00000000-0006-0000-0000-000009000000}">
      <text>
        <r>
          <rPr>
            <b/>
            <sz val="11"/>
            <color indexed="81"/>
            <rFont val="ＭＳ Ｐゴシック"/>
            <family val="3"/>
            <charset val="128"/>
          </rPr>
          <t>種類ごとのシートから自動的に計算されます。</t>
        </r>
      </text>
    </comment>
    <comment ref="M64" authorId="0" shapeId="0" xr:uid="{00000000-0006-0000-0000-00000A000000}">
      <text>
        <r>
          <rPr>
            <b/>
            <sz val="11"/>
            <color indexed="81"/>
            <rFont val="ＭＳ Ｐゴシック"/>
            <family val="3"/>
            <charset val="128"/>
          </rPr>
          <t>種類ごとのシートから自動的に計算されます。</t>
        </r>
      </text>
    </comment>
    <comment ref="H65" authorId="0" shapeId="0" xr:uid="{00000000-0006-0000-0000-00000B000000}">
      <text>
        <r>
          <rPr>
            <b/>
            <sz val="11"/>
            <color indexed="81"/>
            <rFont val="ＭＳ Ｐゴシック"/>
            <family val="3"/>
            <charset val="128"/>
          </rPr>
          <t>種類ごとのシートから自動的に計算されます。</t>
        </r>
      </text>
    </comment>
    <comment ref="M65" authorId="0" shapeId="0" xr:uid="{00000000-0006-0000-0000-00000C000000}">
      <text>
        <r>
          <rPr>
            <b/>
            <sz val="11"/>
            <color indexed="81"/>
            <rFont val="ＭＳ Ｐゴシック"/>
            <family val="3"/>
            <charset val="128"/>
          </rPr>
          <t>種類ごとのシートから自動的に計算されます。</t>
        </r>
      </text>
    </comment>
    <comment ref="H66" authorId="0" shapeId="0" xr:uid="{00000000-0006-0000-0000-00000D000000}">
      <text>
        <r>
          <rPr>
            <b/>
            <sz val="11"/>
            <color indexed="81"/>
            <rFont val="ＭＳ Ｐゴシック"/>
            <family val="3"/>
            <charset val="128"/>
          </rPr>
          <t>種類ごとのシートから自動的に計算されます。</t>
        </r>
      </text>
    </comment>
    <comment ref="M66" authorId="0" shapeId="0" xr:uid="{00000000-0006-0000-0000-00000E000000}">
      <text>
        <r>
          <rPr>
            <b/>
            <sz val="11"/>
            <color indexed="81"/>
            <rFont val="ＭＳ Ｐゴシック"/>
            <family val="3"/>
            <charset val="128"/>
          </rPr>
          <t>種類ごとのシートから自動的に計算されます。</t>
        </r>
      </text>
    </comment>
    <comment ref="H67" authorId="0" shapeId="0" xr:uid="{00000000-0006-0000-0000-00000F000000}">
      <text>
        <r>
          <rPr>
            <b/>
            <sz val="11"/>
            <color indexed="81"/>
            <rFont val="ＭＳ Ｐゴシック"/>
            <family val="3"/>
            <charset val="128"/>
          </rPr>
          <t>種類ごとのシートから自動的に計算されます。</t>
        </r>
      </text>
    </comment>
    <comment ref="M67" authorId="0" shapeId="0" xr:uid="{00000000-0006-0000-0000-000010000000}">
      <text>
        <r>
          <rPr>
            <b/>
            <sz val="11"/>
            <color indexed="81"/>
            <rFont val="ＭＳ Ｐゴシック"/>
            <family val="3"/>
            <charset val="128"/>
          </rPr>
          <t>種類ごとのシートから自動的に計算されます。</t>
        </r>
      </text>
    </comment>
    <comment ref="M70" authorId="0" shapeId="0" xr:uid="{265E1C17-D92F-4CC4-8F04-470DB4A79211}">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900-000001000000}">
      <text>
        <r>
          <rPr>
            <sz val="10"/>
            <color indexed="81"/>
            <rFont val="ＭＳ Ｐゴシック"/>
            <family val="3"/>
            <charset val="128"/>
          </rPr>
          <t>「表紙」シートで選択された○印が自動的に反映されます。</t>
        </r>
      </text>
    </comment>
    <comment ref="AU4" authorId="0" shapeId="0" xr:uid="{00000000-0006-0000-0900-000002000000}">
      <text>
        <r>
          <rPr>
            <sz val="10"/>
            <color indexed="81"/>
            <rFont val="ＭＳ Ｐゴシック"/>
            <family val="3"/>
            <charset val="128"/>
          </rPr>
          <t>「表紙」シートで選択された○印が自動的に反映されます。</t>
        </r>
      </text>
    </comment>
    <comment ref="AF5" authorId="0" shapeId="0" xr:uid="{00000000-0006-0000-09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9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9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9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9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9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9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9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9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900-00000C000000}">
      <text>
        <r>
          <rPr>
            <sz val="9"/>
            <color indexed="81"/>
            <rFont val="ＭＳ Ｐゴシック"/>
            <family val="3"/>
            <charset val="128"/>
          </rPr>
          <t>同上</t>
        </r>
      </text>
    </comment>
    <comment ref="P18" authorId="0" shapeId="0" xr:uid="{00000000-0006-0000-09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900-00000E000000}">
      <text>
        <r>
          <rPr>
            <sz val="9"/>
            <color indexed="81"/>
            <rFont val="ＭＳ Ｐゴシック"/>
            <family val="3"/>
            <charset val="128"/>
          </rPr>
          <t>⑧、⑨、※3及びｂの合計から自動的に計算されます。</t>
        </r>
      </text>
    </comment>
    <comment ref="AH18" authorId="0" shapeId="0" xr:uid="{00000000-0006-0000-0900-00000F000000}">
      <text>
        <r>
          <rPr>
            <sz val="9"/>
            <color indexed="81"/>
            <rFont val="ＭＳ Ｐゴシック"/>
            <family val="3"/>
            <charset val="128"/>
          </rPr>
          <t>右にあるｂ-1およびｂ-2から、自動的に計算されます。</t>
        </r>
      </text>
    </comment>
    <comment ref="AO18" authorId="0" shapeId="0" xr:uid="{00000000-0006-0000-0900-000010000000}">
      <text>
        <r>
          <rPr>
            <sz val="9"/>
            <color indexed="81"/>
            <rFont val="ＭＳ Ｐゴシック"/>
            <family val="3"/>
            <charset val="128"/>
          </rPr>
          <t>右側にある3つの委託目的別内訳量から、自動的に計算されます。</t>
        </r>
      </text>
    </comment>
    <comment ref="AU18" authorId="0" shapeId="0" xr:uid="{00000000-0006-0000-0900-000011000000}">
      <text>
        <r>
          <rPr>
            <sz val="9"/>
            <color indexed="81"/>
            <rFont val="ＭＳ Ｐゴシック"/>
            <family val="3"/>
            <charset val="128"/>
          </rPr>
          <t>同上</t>
        </r>
      </text>
    </comment>
    <comment ref="P21" authorId="0" shapeId="0" xr:uid="{00000000-0006-0000-09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9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9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CE7683B7-1350-4594-A338-BCBD1DE6F11D}">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900-000016000000}">
      <text>
        <r>
          <rPr>
            <sz val="9"/>
            <color indexed="81"/>
            <rFont val="ＭＳ Ｐゴシック"/>
            <family val="3"/>
            <charset val="128"/>
          </rPr>
          <t>右上のフローから、自動的に計算されます。</t>
        </r>
      </text>
    </comment>
    <comment ref="P24" authorId="0" shapeId="0" xr:uid="{00000000-0006-0000-09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9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3DDC327A-74C5-4D4A-B6DC-C26D3C313E8C}">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900-00001A000000}">
      <text>
        <r>
          <rPr>
            <sz val="9"/>
            <color indexed="81"/>
            <rFont val="ＭＳ Ｐゴシック"/>
            <family val="3"/>
            <charset val="128"/>
          </rPr>
          <t>右上のフローから、自動的に計算されます。</t>
        </r>
      </text>
    </comment>
    <comment ref="D26" authorId="0" shapeId="0" xr:uid="{D3090F40-9109-4C1D-ADB6-8CDFD4E2BB3E}">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900-00001C000000}">
      <text>
        <r>
          <rPr>
            <sz val="9"/>
            <color indexed="81"/>
            <rFont val="ＭＳ Ｐゴシック"/>
            <family val="3"/>
            <charset val="128"/>
          </rPr>
          <t>右上のフローから、自動的に計算されます。</t>
        </r>
      </text>
    </comment>
    <comment ref="D27" authorId="0" shapeId="0" xr:uid="{506EE85D-773E-4ABD-A0F5-7399A4AF6668}">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900-00001E000000}">
      <text>
        <r>
          <rPr>
            <sz val="9"/>
            <color indexed="81"/>
            <rFont val="ＭＳ Ｐゴシック"/>
            <family val="3"/>
            <charset val="128"/>
          </rPr>
          <t>右上のフローから、自動的に計算されます。</t>
        </r>
      </text>
    </comment>
    <comment ref="P27" authorId="0" shapeId="0" xr:uid="{00000000-0006-0000-0900-00001F000000}">
      <text>
        <r>
          <rPr>
            <sz val="9"/>
            <color indexed="81"/>
            <rFont val="ＭＳ Ｐゴシック"/>
            <family val="3"/>
            <charset val="128"/>
          </rPr>
          <t>下にあるＢ-1およびＢ-2から、自動的に計算されます。</t>
        </r>
      </text>
    </comment>
    <comment ref="AL27" authorId="0" shapeId="0" xr:uid="{00000000-0006-0000-0900-000020000000}">
      <text>
        <r>
          <rPr>
            <sz val="9"/>
            <color indexed="81"/>
            <rFont val="ＭＳ Ｐゴシック"/>
            <family val="3"/>
            <charset val="128"/>
          </rPr>
          <t>Ｂとｂの合計が自動的に計算されます。</t>
        </r>
      </text>
    </comment>
    <comment ref="AS27" authorId="0" shapeId="0" xr:uid="{00000000-0006-0000-09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4C0CA446-554D-4F99-B78C-CB0E3C6B510B}">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900-000023000000}">
      <text>
        <r>
          <rPr>
            <sz val="9"/>
            <color indexed="81"/>
            <rFont val="ＭＳ Ｐゴシック"/>
            <family val="3"/>
            <charset val="128"/>
          </rPr>
          <t>右上のフローから、自動的に計算されます。</t>
        </r>
      </text>
    </comment>
    <comment ref="AA28" authorId="0" shapeId="0" xr:uid="{00000000-0006-0000-09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BB76FC7-C431-4D88-BC15-455FEC1962D2}">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900-000026000000}">
      <text>
        <r>
          <rPr>
            <sz val="9"/>
            <color indexed="81"/>
            <rFont val="ＭＳ Ｐゴシック"/>
            <family val="3"/>
            <charset val="128"/>
          </rPr>
          <t>右上のフローから、自動的に計算されます。</t>
        </r>
      </text>
    </comment>
    <comment ref="AA29" authorId="0" shapeId="0" xr:uid="{00000000-0006-0000-0900-000027000000}">
      <text>
        <r>
          <rPr>
            <sz val="9"/>
            <color indexed="81"/>
            <rFont val="ＭＳ Ｐゴシック"/>
            <family val="3"/>
            <charset val="128"/>
          </rPr>
          <t>同上</t>
        </r>
      </text>
    </comment>
    <comment ref="D30" authorId="0" shapeId="0" xr:uid="{F0DC9AF6-8737-4666-AB43-60E25469580D}">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900-000029000000}">
      <text>
        <r>
          <rPr>
            <sz val="9"/>
            <color indexed="81"/>
            <rFont val="ＭＳ Ｐゴシック"/>
            <family val="3"/>
            <charset val="128"/>
          </rPr>
          <t>右上のフローから、自動的に計算されます。</t>
        </r>
      </text>
    </comment>
    <comment ref="R30" authorId="0" shapeId="0" xr:uid="{00000000-0006-0000-0900-00002A000000}">
      <text>
        <r>
          <rPr>
            <sz val="9"/>
            <color indexed="81"/>
            <rFont val="ＭＳ Ｐゴシック"/>
            <family val="3"/>
            <charset val="128"/>
          </rPr>
          <t>右側にある3つの委託目的別内訳量から、自動的に計算されます。</t>
        </r>
      </text>
    </comment>
    <comment ref="AA30" authorId="0" shapeId="0" xr:uid="{00000000-0006-0000-0900-00002B000000}">
      <text>
        <r>
          <rPr>
            <sz val="9"/>
            <color indexed="81"/>
            <rFont val="ＭＳ Ｐゴシック"/>
            <family val="3"/>
            <charset val="128"/>
          </rPr>
          <t>同上</t>
        </r>
      </text>
    </comment>
    <comment ref="AL30" authorId="0" shapeId="0" xr:uid="{00000000-0006-0000-09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AD958D5-8219-483B-AB1B-F1C1BAE191B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900-00002E000000}">
      <text>
        <r>
          <rPr>
            <sz val="9"/>
            <color indexed="81"/>
            <rFont val="ＭＳ Ｐゴシック"/>
            <family val="3"/>
            <charset val="128"/>
          </rPr>
          <t>右上のフローから、自動的に計算されます。</t>
        </r>
      </text>
    </comment>
    <comment ref="AS31" authorId="0" shapeId="0" xr:uid="{00000000-0006-0000-09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4211255-DBF4-4B2B-833C-6C792DEDF09D}">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900-000031000000}">
      <text>
        <r>
          <rPr>
            <sz val="9"/>
            <color indexed="81"/>
            <rFont val="ＭＳ Ｐゴシック"/>
            <family val="3"/>
            <charset val="128"/>
          </rPr>
          <t>右上のフローから、自動的に計算されます。</t>
        </r>
      </text>
    </comment>
    <comment ref="D33" authorId="0" shapeId="0" xr:uid="{9D1E6657-8ADB-466A-8414-E54692E451F1}">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900-000033000000}">
      <text>
        <r>
          <rPr>
            <sz val="9"/>
            <color indexed="81"/>
            <rFont val="ＭＳ Ｐゴシック"/>
            <family val="3"/>
            <charset val="128"/>
          </rPr>
          <t>右上のフローから、自動的に計算されます。</t>
        </r>
      </text>
    </comment>
    <comment ref="R33" authorId="0" shapeId="0" xr:uid="{00000000-0006-0000-09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A00-000001000000}">
      <text>
        <r>
          <rPr>
            <sz val="10"/>
            <color indexed="81"/>
            <rFont val="ＭＳ Ｐゴシック"/>
            <family val="3"/>
            <charset val="128"/>
          </rPr>
          <t>「表紙」シートで選択された○印が自動的に反映されます。</t>
        </r>
      </text>
    </comment>
    <comment ref="AU4" authorId="0" shapeId="0" xr:uid="{00000000-0006-0000-0A00-000002000000}">
      <text>
        <r>
          <rPr>
            <sz val="10"/>
            <color indexed="81"/>
            <rFont val="ＭＳ Ｐゴシック"/>
            <family val="3"/>
            <charset val="128"/>
          </rPr>
          <t>「表紙」シートで選択された○印が自動的に反映されます。</t>
        </r>
      </text>
    </comment>
    <comment ref="AF5" authorId="0" shapeId="0" xr:uid="{00000000-0006-0000-0A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A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A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A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A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A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A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A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A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A00-00000C000000}">
      <text>
        <r>
          <rPr>
            <sz val="9"/>
            <color indexed="81"/>
            <rFont val="ＭＳ Ｐゴシック"/>
            <family val="3"/>
            <charset val="128"/>
          </rPr>
          <t>同上</t>
        </r>
      </text>
    </comment>
    <comment ref="P18" authorId="0" shapeId="0" xr:uid="{00000000-0006-0000-0A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A00-00000E000000}">
      <text>
        <r>
          <rPr>
            <sz val="9"/>
            <color indexed="81"/>
            <rFont val="ＭＳ Ｐゴシック"/>
            <family val="3"/>
            <charset val="128"/>
          </rPr>
          <t>⑧、⑨、※3及びｂの合計から自動的に計算されます。</t>
        </r>
      </text>
    </comment>
    <comment ref="AH18" authorId="0" shapeId="0" xr:uid="{00000000-0006-0000-0A00-00000F000000}">
      <text>
        <r>
          <rPr>
            <sz val="9"/>
            <color indexed="81"/>
            <rFont val="ＭＳ Ｐゴシック"/>
            <family val="3"/>
            <charset val="128"/>
          </rPr>
          <t>右にあるｂ-1およびｂ-2から、自動的に計算されます。</t>
        </r>
      </text>
    </comment>
    <comment ref="AO18" authorId="0" shapeId="0" xr:uid="{00000000-0006-0000-0A00-000010000000}">
      <text>
        <r>
          <rPr>
            <sz val="9"/>
            <color indexed="81"/>
            <rFont val="ＭＳ Ｐゴシック"/>
            <family val="3"/>
            <charset val="128"/>
          </rPr>
          <t>右側にある3つの委託目的別内訳量から、自動的に計算されます。</t>
        </r>
      </text>
    </comment>
    <comment ref="AU18" authorId="0" shapeId="0" xr:uid="{00000000-0006-0000-0A00-000011000000}">
      <text>
        <r>
          <rPr>
            <sz val="9"/>
            <color indexed="81"/>
            <rFont val="ＭＳ Ｐゴシック"/>
            <family val="3"/>
            <charset val="128"/>
          </rPr>
          <t>同上</t>
        </r>
      </text>
    </comment>
    <comment ref="P21" authorId="0" shapeId="0" xr:uid="{00000000-0006-0000-0A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A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A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FBEF1C7E-197B-4C66-84CB-0FAA0666C86D}">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A00-000016000000}">
      <text>
        <r>
          <rPr>
            <sz val="9"/>
            <color indexed="81"/>
            <rFont val="ＭＳ Ｐゴシック"/>
            <family val="3"/>
            <charset val="128"/>
          </rPr>
          <t>右上のフローから、自動的に計算されます。</t>
        </r>
      </text>
    </comment>
    <comment ref="P24" authorId="0" shapeId="0" xr:uid="{00000000-0006-0000-0A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A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56BC92B-7BEF-42D0-8B6A-C376AA9C01C7}">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A00-00001A000000}">
      <text>
        <r>
          <rPr>
            <sz val="9"/>
            <color indexed="81"/>
            <rFont val="ＭＳ Ｐゴシック"/>
            <family val="3"/>
            <charset val="128"/>
          </rPr>
          <t>右上のフローから、自動的に計算されます。</t>
        </r>
      </text>
    </comment>
    <comment ref="D26" authorId="0" shapeId="0" xr:uid="{593BB851-7899-4147-9F8E-B1715CDB5C2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A00-00001C000000}">
      <text>
        <r>
          <rPr>
            <sz val="9"/>
            <color indexed="81"/>
            <rFont val="ＭＳ Ｐゴシック"/>
            <family val="3"/>
            <charset val="128"/>
          </rPr>
          <t>右上のフローから、自動的に計算されます。</t>
        </r>
      </text>
    </comment>
    <comment ref="D27" authorId="0" shapeId="0" xr:uid="{D028B933-6C8A-4ADA-AB90-81943594E8FD}">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A00-00001E000000}">
      <text>
        <r>
          <rPr>
            <sz val="9"/>
            <color indexed="81"/>
            <rFont val="ＭＳ Ｐゴシック"/>
            <family val="3"/>
            <charset val="128"/>
          </rPr>
          <t>右上のフローから、自動的に計算されます。</t>
        </r>
      </text>
    </comment>
    <comment ref="P27" authorId="0" shapeId="0" xr:uid="{00000000-0006-0000-0A00-00001F000000}">
      <text>
        <r>
          <rPr>
            <sz val="9"/>
            <color indexed="81"/>
            <rFont val="ＭＳ Ｐゴシック"/>
            <family val="3"/>
            <charset val="128"/>
          </rPr>
          <t>下にあるＢ-1およびＢ-2から、自動的に計算されます。</t>
        </r>
      </text>
    </comment>
    <comment ref="AL27" authorId="0" shapeId="0" xr:uid="{00000000-0006-0000-0A00-000020000000}">
      <text>
        <r>
          <rPr>
            <sz val="9"/>
            <color indexed="81"/>
            <rFont val="ＭＳ Ｐゴシック"/>
            <family val="3"/>
            <charset val="128"/>
          </rPr>
          <t>Ｂとｂの合計が自動的に計算されます。</t>
        </r>
      </text>
    </comment>
    <comment ref="AS27" authorId="0" shapeId="0" xr:uid="{00000000-0006-0000-0A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23002369-E3CA-4913-B426-1972C5EEF57C}">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A00-000023000000}">
      <text>
        <r>
          <rPr>
            <sz val="9"/>
            <color indexed="81"/>
            <rFont val="ＭＳ Ｐゴシック"/>
            <family val="3"/>
            <charset val="128"/>
          </rPr>
          <t>右上のフローから、自動的に計算されます。</t>
        </r>
      </text>
    </comment>
    <comment ref="AA28" authorId="0" shapeId="0" xr:uid="{00000000-0006-0000-0A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0163D99-F37B-4F20-A1A1-DC6D2101CD7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A00-000026000000}">
      <text>
        <r>
          <rPr>
            <sz val="9"/>
            <color indexed="81"/>
            <rFont val="ＭＳ Ｐゴシック"/>
            <family val="3"/>
            <charset val="128"/>
          </rPr>
          <t>右上のフローから、自動的に計算されます。</t>
        </r>
      </text>
    </comment>
    <comment ref="AA29" authorId="0" shapeId="0" xr:uid="{00000000-0006-0000-0A00-000027000000}">
      <text>
        <r>
          <rPr>
            <sz val="9"/>
            <color indexed="81"/>
            <rFont val="ＭＳ Ｐゴシック"/>
            <family val="3"/>
            <charset val="128"/>
          </rPr>
          <t>同上</t>
        </r>
      </text>
    </comment>
    <comment ref="D30" authorId="0" shapeId="0" xr:uid="{AB7FCD27-0DD3-40D4-81F8-17F7DD0C933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A00-000029000000}">
      <text>
        <r>
          <rPr>
            <sz val="9"/>
            <color indexed="81"/>
            <rFont val="ＭＳ Ｐゴシック"/>
            <family val="3"/>
            <charset val="128"/>
          </rPr>
          <t>右上のフローから、自動的に計算されます。</t>
        </r>
      </text>
    </comment>
    <comment ref="R30" authorId="0" shapeId="0" xr:uid="{00000000-0006-0000-0A00-00002A000000}">
      <text>
        <r>
          <rPr>
            <sz val="9"/>
            <color indexed="81"/>
            <rFont val="ＭＳ Ｐゴシック"/>
            <family val="3"/>
            <charset val="128"/>
          </rPr>
          <t>右側にある3つの委託目的別内訳量から、自動的に計算されます。</t>
        </r>
      </text>
    </comment>
    <comment ref="AA30" authorId="0" shapeId="0" xr:uid="{00000000-0006-0000-0A00-00002B000000}">
      <text>
        <r>
          <rPr>
            <sz val="9"/>
            <color indexed="81"/>
            <rFont val="ＭＳ Ｐゴシック"/>
            <family val="3"/>
            <charset val="128"/>
          </rPr>
          <t>同上</t>
        </r>
      </text>
    </comment>
    <comment ref="AL30" authorId="0" shapeId="0" xr:uid="{00000000-0006-0000-0A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A00A4A78-EC82-4927-A2D5-2DC2E713BA16}">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A00-00002E000000}">
      <text>
        <r>
          <rPr>
            <sz val="9"/>
            <color indexed="81"/>
            <rFont val="ＭＳ Ｐゴシック"/>
            <family val="3"/>
            <charset val="128"/>
          </rPr>
          <t>右上のフローから、自動的に計算されます。</t>
        </r>
      </text>
    </comment>
    <comment ref="AS31" authorId="0" shapeId="0" xr:uid="{00000000-0006-0000-0A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6EB92F0C-F462-4437-814A-04E106331AA0}">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A00-000031000000}">
      <text>
        <r>
          <rPr>
            <sz val="9"/>
            <color indexed="81"/>
            <rFont val="ＭＳ Ｐゴシック"/>
            <family val="3"/>
            <charset val="128"/>
          </rPr>
          <t>右上のフローから、自動的に計算されます。</t>
        </r>
      </text>
    </comment>
    <comment ref="D33" authorId="0" shapeId="0" xr:uid="{C1EA5595-C8E8-4D1E-B478-6722F458080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A00-000033000000}">
      <text>
        <r>
          <rPr>
            <sz val="9"/>
            <color indexed="81"/>
            <rFont val="ＭＳ Ｐゴシック"/>
            <family val="3"/>
            <charset val="128"/>
          </rPr>
          <t>右上のフローから、自動的に計算されます。</t>
        </r>
      </text>
    </comment>
    <comment ref="R33" authorId="0" shapeId="0" xr:uid="{00000000-0006-0000-0A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B00-000001000000}">
      <text>
        <r>
          <rPr>
            <sz val="10"/>
            <color indexed="81"/>
            <rFont val="ＭＳ Ｐゴシック"/>
            <family val="3"/>
            <charset val="128"/>
          </rPr>
          <t>「表紙」シートで選択された○印が自動的に反映されます。</t>
        </r>
      </text>
    </comment>
    <comment ref="AU4" authorId="0" shapeId="0" xr:uid="{00000000-0006-0000-0B00-000002000000}">
      <text>
        <r>
          <rPr>
            <sz val="10"/>
            <color indexed="81"/>
            <rFont val="ＭＳ Ｐゴシック"/>
            <family val="3"/>
            <charset val="128"/>
          </rPr>
          <t>「表紙」シートで選択された○印が自動的に反映されます。</t>
        </r>
      </text>
    </comment>
    <comment ref="AF5" authorId="0" shapeId="0" xr:uid="{00000000-0006-0000-0B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B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B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B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B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B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B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B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B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B00-00000C000000}">
      <text>
        <r>
          <rPr>
            <sz val="9"/>
            <color indexed="81"/>
            <rFont val="ＭＳ Ｐゴシック"/>
            <family val="3"/>
            <charset val="128"/>
          </rPr>
          <t>同上</t>
        </r>
      </text>
    </comment>
    <comment ref="P18" authorId="0" shapeId="0" xr:uid="{00000000-0006-0000-0B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B00-00000E000000}">
      <text>
        <r>
          <rPr>
            <sz val="9"/>
            <color indexed="81"/>
            <rFont val="ＭＳ Ｐゴシック"/>
            <family val="3"/>
            <charset val="128"/>
          </rPr>
          <t>⑧、⑨、※3及びｂの合計から自動的に計算されます。</t>
        </r>
      </text>
    </comment>
    <comment ref="AH18" authorId="0" shapeId="0" xr:uid="{00000000-0006-0000-0B00-00000F000000}">
      <text>
        <r>
          <rPr>
            <sz val="9"/>
            <color indexed="81"/>
            <rFont val="ＭＳ Ｐゴシック"/>
            <family val="3"/>
            <charset val="128"/>
          </rPr>
          <t>右にあるｂ-1およびｂ-2から、自動的に計算されます。</t>
        </r>
      </text>
    </comment>
    <comment ref="AO18" authorId="0" shapeId="0" xr:uid="{00000000-0006-0000-0B00-000010000000}">
      <text>
        <r>
          <rPr>
            <sz val="9"/>
            <color indexed="81"/>
            <rFont val="ＭＳ Ｐゴシック"/>
            <family val="3"/>
            <charset val="128"/>
          </rPr>
          <t>右側にある3つの委託目的別内訳量から、自動的に計算されます。</t>
        </r>
      </text>
    </comment>
    <comment ref="AU18" authorId="0" shapeId="0" xr:uid="{00000000-0006-0000-0B00-000011000000}">
      <text>
        <r>
          <rPr>
            <sz val="9"/>
            <color indexed="81"/>
            <rFont val="ＭＳ Ｐゴシック"/>
            <family val="3"/>
            <charset val="128"/>
          </rPr>
          <t>同上</t>
        </r>
      </text>
    </comment>
    <comment ref="P21" authorId="0" shapeId="0" xr:uid="{00000000-0006-0000-0B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B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B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9E6BBC8F-AEF4-4030-BA27-793C90D73945}">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B00-000016000000}">
      <text>
        <r>
          <rPr>
            <sz val="9"/>
            <color indexed="81"/>
            <rFont val="ＭＳ Ｐゴシック"/>
            <family val="3"/>
            <charset val="128"/>
          </rPr>
          <t>右上のフローから、自動的に計算されます。</t>
        </r>
      </text>
    </comment>
    <comment ref="P24" authorId="0" shapeId="0" xr:uid="{00000000-0006-0000-0B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B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056ECAC-77D0-4742-A54C-37A7203D1133}">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B00-00001A000000}">
      <text>
        <r>
          <rPr>
            <sz val="9"/>
            <color indexed="81"/>
            <rFont val="ＭＳ Ｐゴシック"/>
            <family val="3"/>
            <charset val="128"/>
          </rPr>
          <t>右上のフローから、自動的に計算されます。</t>
        </r>
      </text>
    </comment>
    <comment ref="D26" authorId="0" shapeId="0" xr:uid="{1EE7187B-E30E-4F3C-83EC-6A19BCE2A8F6}">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B00-00001C000000}">
      <text>
        <r>
          <rPr>
            <sz val="9"/>
            <color indexed="81"/>
            <rFont val="ＭＳ Ｐゴシック"/>
            <family val="3"/>
            <charset val="128"/>
          </rPr>
          <t>右上のフローから、自動的に計算されます。</t>
        </r>
      </text>
    </comment>
    <comment ref="D27" authorId="0" shapeId="0" xr:uid="{2998675D-483C-431D-9E13-9F26C1C85C9B}">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B00-00001E000000}">
      <text>
        <r>
          <rPr>
            <sz val="9"/>
            <color indexed="81"/>
            <rFont val="ＭＳ Ｐゴシック"/>
            <family val="3"/>
            <charset val="128"/>
          </rPr>
          <t>右上のフローから、自動的に計算されます。</t>
        </r>
      </text>
    </comment>
    <comment ref="P27" authorId="0" shapeId="0" xr:uid="{00000000-0006-0000-0B00-00001F000000}">
      <text>
        <r>
          <rPr>
            <sz val="9"/>
            <color indexed="81"/>
            <rFont val="ＭＳ Ｐゴシック"/>
            <family val="3"/>
            <charset val="128"/>
          </rPr>
          <t>下にあるＢ-1およびＢ-2から、自動的に計算されます。</t>
        </r>
      </text>
    </comment>
    <comment ref="AL27" authorId="0" shapeId="0" xr:uid="{00000000-0006-0000-0B00-000020000000}">
      <text>
        <r>
          <rPr>
            <sz val="9"/>
            <color indexed="81"/>
            <rFont val="ＭＳ Ｐゴシック"/>
            <family val="3"/>
            <charset val="128"/>
          </rPr>
          <t>Ｂとｂの合計が自動的に計算されます。</t>
        </r>
      </text>
    </comment>
    <comment ref="AS27" authorId="0" shapeId="0" xr:uid="{00000000-0006-0000-0B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E5323C3-5AA1-4513-B595-F5C50473C73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B00-000023000000}">
      <text>
        <r>
          <rPr>
            <sz val="9"/>
            <color indexed="81"/>
            <rFont val="ＭＳ Ｐゴシック"/>
            <family val="3"/>
            <charset val="128"/>
          </rPr>
          <t>右上のフローから、自動的に計算されます。</t>
        </r>
      </text>
    </comment>
    <comment ref="AA28" authorId="0" shapeId="0" xr:uid="{00000000-0006-0000-0B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454FF43-39B4-4187-8E3C-DCBD242E815B}">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B00-000026000000}">
      <text>
        <r>
          <rPr>
            <sz val="9"/>
            <color indexed="81"/>
            <rFont val="ＭＳ Ｐゴシック"/>
            <family val="3"/>
            <charset val="128"/>
          </rPr>
          <t>右上のフローから、自動的に計算されます。</t>
        </r>
      </text>
    </comment>
    <comment ref="AA29" authorId="0" shapeId="0" xr:uid="{00000000-0006-0000-0B00-000027000000}">
      <text>
        <r>
          <rPr>
            <sz val="9"/>
            <color indexed="81"/>
            <rFont val="ＭＳ Ｐゴシック"/>
            <family val="3"/>
            <charset val="128"/>
          </rPr>
          <t>同上</t>
        </r>
      </text>
    </comment>
    <comment ref="D30" authorId="0" shapeId="0" xr:uid="{38E885A9-4B57-4BBA-8E20-7B33FFC54681}">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B00-000029000000}">
      <text>
        <r>
          <rPr>
            <sz val="9"/>
            <color indexed="81"/>
            <rFont val="ＭＳ Ｐゴシック"/>
            <family val="3"/>
            <charset val="128"/>
          </rPr>
          <t>右上のフローから、自動的に計算されます。</t>
        </r>
      </text>
    </comment>
    <comment ref="R30" authorId="0" shapeId="0" xr:uid="{00000000-0006-0000-0B00-00002A000000}">
      <text>
        <r>
          <rPr>
            <sz val="9"/>
            <color indexed="81"/>
            <rFont val="ＭＳ Ｐゴシック"/>
            <family val="3"/>
            <charset val="128"/>
          </rPr>
          <t>右側にある3つの委託目的別内訳量から、自動的に計算されます。</t>
        </r>
      </text>
    </comment>
    <comment ref="AA30" authorId="0" shapeId="0" xr:uid="{00000000-0006-0000-0B00-00002B000000}">
      <text>
        <r>
          <rPr>
            <sz val="9"/>
            <color indexed="81"/>
            <rFont val="ＭＳ Ｐゴシック"/>
            <family val="3"/>
            <charset val="128"/>
          </rPr>
          <t>同上</t>
        </r>
      </text>
    </comment>
    <comment ref="AL30" authorId="0" shapeId="0" xr:uid="{00000000-0006-0000-0B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60C8B5A9-A853-4D14-B998-A60CE792488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B00-00002E000000}">
      <text>
        <r>
          <rPr>
            <sz val="9"/>
            <color indexed="81"/>
            <rFont val="ＭＳ Ｐゴシック"/>
            <family val="3"/>
            <charset val="128"/>
          </rPr>
          <t>右上のフローから、自動的に計算されます。</t>
        </r>
      </text>
    </comment>
    <comment ref="AS31" authorId="0" shapeId="0" xr:uid="{00000000-0006-0000-0B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13ADC1DB-36CE-4EAF-833D-D2B5B12465A8}">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B00-000031000000}">
      <text>
        <r>
          <rPr>
            <sz val="9"/>
            <color indexed="81"/>
            <rFont val="ＭＳ Ｐゴシック"/>
            <family val="3"/>
            <charset val="128"/>
          </rPr>
          <t>右上のフローから、自動的に計算されます。</t>
        </r>
      </text>
    </comment>
    <comment ref="D33" authorId="0" shapeId="0" xr:uid="{EEF55ABA-BA7A-4DF2-9F4D-54EBE6728E0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B00-000033000000}">
      <text>
        <r>
          <rPr>
            <sz val="9"/>
            <color indexed="81"/>
            <rFont val="ＭＳ Ｐゴシック"/>
            <family val="3"/>
            <charset val="128"/>
          </rPr>
          <t>右上のフローから、自動的に計算されます。</t>
        </r>
      </text>
    </comment>
    <comment ref="R33" authorId="0" shapeId="0" xr:uid="{00000000-0006-0000-0B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C00-000001000000}">
      <text>
        <r>
          <rPr>
            <sz val="10"/>
            <color indexed="81"/>
            <rFont val="ＭＳ Ｐゴシック"/>
            <family val="3"/>
            <charset val="128"/>
          </rPr>
          <t>「表紙」シートで選択された○印が自動的に反映されます。</t>
        </r>
      </text>
    </comment>
    <comment ref="AU4" authorId="0" shapeId="0" xr:uid="{00000000-0006-0000-0C00-000002000000}">
      <text>
        <r>
          <rPr>
            <sz val="10"/>
            <color indexed="81"/>
            <rFont val="ＭＳ Ｐゴシック"/>
            <family val="3"/>
            <charset val="128"/>
          </rPr>
          <t>「表紙」シートで選択された○印が自動的に反映されます。</t>
        </r>
      </text>
    </comment>
    <comment ref="AF5" authorId="0" shapeId="0" xr:uid="{00000000-0006-0000-0C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C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C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C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C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C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C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C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C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C00-00000C000000}">
      <text>
        <r>
          <rPr>
            <sz val="9"/>
            <color indexed="81"/>
            <rFont val="ＭＳ Ｐゴシック"/>
            <family val="3"/>
            <charset val="128"/>
          </rPr>
          <t>同上</t>
        </r>
      </text>
    </comment>
    <comment ref="P18" authorId="0" shapeId="0" xr:uid="{00000000-0006-0000-0C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C00-00000E000000}">
      <text>
        <r>
          <rPr>
            <sz val="9"/>
            <color indexed="81"/>
            <rFont val="ＭＳ Ｐゴシック"/>
            <family val="3"/>
            <charset val="128"/>
          </rPr>
          <t>⑧、⑨、※3及びｂの合計から自動的に計算されます。</t>
        </r>
      </text>
    </comment>
    <comment ref="AH18" authorId="0" shapeId="0" xr:uid="{00000000-0006-0000-0C00-00000F000000}">
      <text>
        <r>
          <rPr>
            <sz val="9"/>
            <color indexed="81"/>
            <rFont val="ＭＳ Ｐゴシック"/>
            <family val="3"/>
            <charset val="128"/>
          </rPr>
          <t>右にあるｂ-1およびｂ-2から、自動的に計算されます。</t>
        </r>
      </text>
    </comment>
    <comment ref="AO18" authorId="0" shapeId="0" xr:uid="{00000000-0006-0000-0C00-000010000000}">
      <text>
        <r>
          <rPr>
            <sz val="9"/>
            <color indexed="81"/>
            <rFont val="ＭＳ Ｐゴシック"/>
            <family val="3"/>
            <charset val="128"/>
          </rPr>
          <t>右側にある3つの委託目的別内訳量から、自動的に計算されます。</t>
        </r>
      </text>
    </comment>
    <comment ref="AU18" authorId="0" shapeId="0" xr:uid="{00000000-0006-0000-0C00-000011000000}">
      <text>
        <r>
          <rPr>
            <sz val="9"/>
            <color indexed="81"/>
            <rFont val="ＭＳ Ｐゴシック"/>
            <family val="3"/>
            <charset val="128"/>
          </rPr>
          <t>同上</t>
        </r>
      </text>
    </comment>
    <comment ref="P21" authorId="0" shapeId="0" xr:uid="{00000000-0006-0000-0C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C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C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AFA7CE13-8F32-41D6-83F8-E5AE96BBD20E}">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C00-000016000000}">
      <text>
        <r>
          <rPr>
            <sz val="9"/>
            <color indexed="81"/>
            <rFont val="ＭＳ Ｐゴシック"/>
            <family val="3"/>
            <charset val="128"/>
          </rPr>
          <t>右上のフローから、自動的に計算されます。</t>
        </r>
      </text>
    </comment>
    <comment ref="P24" authorId="0" shapeId="0" xr:uid="{00000000-0006-0000-0C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C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9A27665-4E05-4C4D-9A11-51D66D853A5D}">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C00-00001A000000}">
      <text>
        <r>
          <rPr>
            <sz val="9"/>
            <color indexed="81"/>
            <rFont val="ＭＳ Ｐゴシック"/>
            <family val="3"/>
            <charset val="128"/>
          </rPr>
          <t>右上のフローから、自動的に計算されます。</t>
        </r>
      </text>
    </comment>
    <comment ref="D26" authorId="0" shapeId="0" xr:uid="{D8F8097A-2508-4D80-8DBE-70B2C5C0237D}">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C00-00001C000000}">
      <text>
        <r>
          <rPr>
            <sz val="9"/>
            <color indexed="81"/>
            <rFont val="ＭＳ Ｐゴシック"/>
            <family val="3"/>
            <charset val="128"/>
          </rPr>
          <t>右上のフローから、自動的に計算されます。</t>
        </r>
      </text>
    </comment>
    <comment ref="D27" authorId="0" shapeId="0" xr:uid="{047DB5C2-8E1A-4CF5-B7BF-B4799EE5ECB7}">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C00-00001E000000}">
      <text>
        <r>
          <rPr>
            <sz val="9"/>
            <color indexed="81"/>
            <rFont val="ＭＳ Ｐゴシック"/>
            <family val="3"/>
            <charset val="128"/>
          </rPr>
          <t>右上のフローから、自動的に計算されます。</t>
        </r>
      </text>
    </comment>
    <comment ref="P27" authorId="0" shapeId="0" xr:uid="{00000000-0006-0000-0C00-00001F000000}">
      <text>
        <r>
          <rPr>
            <sz val="9"/>
            <color indexed="81"/>
            <rFont val="ＭＳ Ｐゴシック"/>
            <family val="3"/>
            <charset val="128"/>
          </rPr>
          <t>下にあるＢ-1およびＢ-2から、自動的に計算されます。</t>
        </r>
      </text>
    </comment>
    <comment ref="AL27" authorId="0" shapeId="0" xr:uid="{00000000-0006-0000-0C00-000020000000}">
      <text>
        <r>
          <rPr>
            <sz val="9"/>
            <color indexed="81"/>
            <rFont val="ＭＳ Ｐゴシック"/>
            <family val="3"/>
            <charset val="128"/>
          </rPr>
          <t>Ｂとｂの合計が自動的に計算されます。</t>
        </r>
      </text>
    </comment>
    <comment ref="AS27" authorId="0" shapeId="0" xr:uid="{00000000-0006-0000-0C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26A526EA-5F6B-40F7-B6CE-00E360ED9C8B}">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C00-000023000000}">
      <text>
        <r>
          <rPr>
            <sz val="9"/>
            <color indexed="81"/>
            <rFont val="ＭＳ Ｐゴシック"/>
            <family val="3"/>
            <charset val="128"/>
          </rPr>
          <t>右上のフローから、自動的に計算されます。</t>
        </r>
      </text>
    </comment>
    <comment ref="AA28" authorId="0" shapeId="0" xr:uid="{00000000-0006-0000-0C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CAFB41D-599C-4DF4-A3AF-C9F65675916A}">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C00-000026000000}">
      <text>
        <r>
          <rPr>
            <sz val="9"/>
            <color indexed="81"/>
            <rFont val="ＭＳ Ｐゴシック"/>
            <family val="3"/>
            <charset val="128"/>
          </rPr>
          <t>右上のフローから、自動的に計算されます。</t>
        </r>
      </text>
    </comment>
    <comment ref="AA29" authorId="0" shapeId="0" xr:uid="{00000000-0006-0000-0C00-000027000000}">
      <text>
        <r>
          <rPr>
            <sz val="9"/>
            <color indexed="81"/>
            <rFont val="ＭＳ Ｐゴシック"/>
            <family val="3"/>
            <charset val="128"/>
          </rPr>
          <t>同上</t>
        </r>
      </text>
    </comment>
    <comment ref="D30" authorId="0" shapeId="0" xr:uid="{C58C8BB5-D1F7-43C5-AC88-0AAB098E4D6B}">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C00-000029000000}">
      <text>
        <r>
          <rPr>
            <sz val="9"/>
            <color indexed="81"/>
            <rFont val="ＭＳ Ｐゴシック"/>
            <family val="3"/>
            <charset val="128"/>
          </rPr>
          <t>右上のフローから、自動的に計算されます。</t>
        </r>
      </text>
    </comment>
    <comment ref="R30" authorId="0" shapeId="0" xr:uid="{00000000-0006-0000-0C00-00002A000000}">
      <text>
        <r>
          <rPr>
            <sz val="9"/>
            <color indexed="81"/>
            <rFont val="ＭＳ Ｐゴシック"/>
            <family val="3"/>
            <charset val="128"/>
          </rPr>
          <t>右側にある3つの委託目的別内訳量から、自動的に計算されます。</t>
        </r>
      </text>
    </comment>
    <comment ref="AA30" authorId="0" shapeId="0" xr:uid="{00000000-0006-0000-0C00-00002B000000}">
      <text>
        <r>
          <rPr>
            <sz val="9"/>
            <color indexed="81"/>
            <rFont val="ＭＳ Ｐゴシック"/>
            <family val="3"/>
            <charset val="128"/>
          </rPr>
          <t>同上</t>
        </r>
      </text>
    </comment>
    <comment ref="AL30" authorId="0" shapeId="0" xr:uid="{00000000-0006-0000-0C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0BE24C9-2FBE-4DB5-9829-3FEBC2235B6F}">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C00-00002E000000}">
      <text>
        <r>
          <rPr>
            <sz val="9"/>
            <color indexed="81"/>
            <rFont val="ＭＳ Ｐゴシック"/>
            <family val="3"/>
            <charset val="128"/>
          </rPr>
          <t>右上のフローから、自動的に計算されます。</t>
        </r>
      </text>
    </comment>
    <comment ref="AS31" authorId="0" shapeId="0" xr:uid="{00000000-0006-0000-0C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38E9D50D-5B4C-4CBE-9EBF-051C61093404}">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C00-000031000000}">
      <text>
        <r>
          <rPr>
            <sz val="9"/>
            <color indexed="81"/>
            <rFont val="ＭＳ Ｐゴシック"/>
            <family val="3"/>
            <charset val="128"/>
          </rPr>
          <t>右上のフローから、自動的に計算されます。</t>
        </r>
      </text>
    </comment>
    <comment ref="D33" authorId="0" shapeId="0" xr:uid="{E75469AA-B6F7-43D5-8401-806001B52431}">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C00-000033000000}">
      <text>
        <r>
          <rPr>
            <sz val="9"/>
            <color indexed="81"/>
            <rFont val="ＭＳ Ｐゴシック"/>
            <family val="3"/>
            <charset val="128"/>
          </rPr>
          <t>右上のフローから、自動的に計算されます。</t>
        </r>
      </text>
    </comment>
    <comment ref="R33" authorId="0" shapeId="0" xr:uid="{00000000-0006-0000-0C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D00-000001000000}">
      <text>
        <r>
          <rPr>
            <sz val="10"/>
            <color indexed="81"/>
            <rFont val="ＭＳ Ｐゴシック"/>
            <family val="3"/>
            <charset val="128"/>
          </rPr>
          <t>「表紙」シートで選択された○印が自動的に反映されます。</t>
        </r>
      </text>
    </comment>
    <comment ref="AU4" authorId="0" shapeId="0" xr:uid="{00000000-0006-0000-0D00-000002000000}">
      <text>
        <r>
          <rPr>
            <sz val="10"/>
            <color indexed="81"/>
            <rFont val="ＭＳ Ｐゴシック"/>
            <family val="3"/>
            <charset val="128"/>
          </rPr>
          <t>「表紙」シートで選択された○印が自動的に反映されます。</t>
        </r>
      </text>
    </comment>
    <comment ref="AF5" authorId="0" shapeId="0" xr:uid="{00000000-0006-0000-0D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D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D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D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D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D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D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D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D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D00-00000C000000}">
      <text>
        <r>
          <rPr>
            <sz val="9"/>
            <color indexed="81"/>
            <rFont val="ＭＳ Ｐゴシック"/>
            <family val="3"/>
            <charset val="128"/>
          </rPr>
          <t>同上</t>
        </r>
      </text>
    </comment>
    <comment ref="P18" authorId="0" shapeId="0" xr:uid="{00000000-0006-0000-0D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D00-00000E000000}">
      <text>
        <r>
          <rPr>
            <sz val="9"/>
            <color indexed="81"/>
            <rFont val="ＭＳ Ｐゴシック"/>
            <family val="3"/>
            <charset val="128"/>
          </rPr>
          <t>⑧、⑨、※3及びｂの合計から自動的に計算されます。</t>
        </r>
      </text>
    </comment>
    <comment ref="AH18" authorId="0" shapeId="0" xr:uid="{00000000-0006-0000-0D00-00000F000000}">
      <text>
        <r>
          <rPr>
            <sz val="9"/>
            <color indexed="81"/>
            <rFont val="ＭＳ Ｐゴシック"/>
            <family val="3"/>
            <charset val="128"/>
          </rPr>
          <t>右にあるｂ-1およびｂ-2から、自動的に計算されます。</t>
        </r>
      </text>
    </comment>
    <comment ref="AO18" authorId="0" shapeId="0" xr:uid="{00000000-0006-0000-0D00-000010000000}">
      <text>
        <r>
          <rPr>
            <sz val="9"/>
            <color indexed="81"/>
            <rFont val="ＭＳ Ｐゴシック"/>
            <family val="3"/>
            <charset val="128"/>
          </rPr>
          <t>右側にある3つの委託目的別内訳量から、自動的に計算されます。</t>
        </r>
      </text>
    </comment>
    <comment ref="AU18" authorId="0" shapeId="0" xr:uid="{00000000-0006-0000-0D00-000011000000}">
      <text>
        <r>
          <rPr>
            <sz val="9"/>
            <color indexed="81"/>
            <rFont val="ＭＳ Ｐゴシック"/>
            <family val="3"/>
            <charset val="128"/>
          </rPr>
          <t>同上</t>
        </r>
      </text>
    </comment>
    <comment ref="P21" authorId="0" shapeId="0" xr:uid="{00000000-0006-0000-0D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D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D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BE95DC08-E752-4E61-BEDD-584F94738AB6}">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D00-000016000000}">
      <text>
        <r>
          <rPr>
            <sz val="9"/>
            <color indexed="81"/>
            <rFont val="ＭＳ Ｐゴシック"/>
            <family val="3"/>
            <charset val="128"/>
          </rPr>
          <t>右上のフローから、自動的に計算されます。</t>
        </r>
      </text>
    </comment>
    <comment ref="P24" authorId="0" shapeId="0" xr:uid="{00000000-0006-0000-0D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D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088CFEE0-9B0E-4B58-B811-A3752E747CE4}">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D00-00001A000000}">
      <text>
        <r>
          <rPr>
            <sz val="9"/>
            <color indexed="81"/>
            <rFont val="ＭＳ Ｐゴシック"/>
            <family val="3"/>
            <charset val="128"/>
          </rPr>
          <t>右上のフローから、自動的に計算されます。</t>
        </r>
      </text>
    </comment>
    <comment ref="D26" authorId="0" shapeId="0" xr:uid="{6075B727-9612-47D1-9D9E-4C998A28F4D5}">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D00-00001C000000}">
      <text>
        <r>
          <rPr>
            <sz val="9"/>
            <color indexed="81"/>
            <rFont val="ＭＳ Ｐゴシック"/>
            <family val="3"/>
            <charset val="128"/>
          </rPr>
          <t>右上のフローから、自動的に計算されます。</t>
        </r>
      </text>
    </comment>
    <comment ref="D27" authorId="0" shapeId="0" xr:uid="{9E561E42-93E2-4F90-B54C-B5D9BA17F20E}">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D00-00001E000000}">
      <text>
        <r>
          <rPr>
            <sz val="9"/>
            <color indexed="81"/>
            <rFont val="ＭＳ Ｐゴシック"/>
            <family val="3"/>
            <charset val="128"/>
          </rPr>
          <t>右上のフローから、自動的に計算されます。</t>
        </r>
      </text>
    </comment>
    <comment ref="P27" authorId="0" shapeId="0" xr:uid="{00000000-0006-0000-0D00-00001F000000}">
      <text>
        <r>
          <rPr>
            <sz val="9"/>
            <color indexed="81"/>
            <rFont val="ＭＳ Ｐゴシック"/>
            <family val="3"/>
            <charset val="128"/>
          </rPr>
          <t>下にあるＢ-1およびＢ-2から、自動的に計算されます。</t>
        </r>
      </text>
    </comment>
    <comment ref="AL27" authorId="0" shapeId="0" xr:uid="{00000000-0006-0000-0D00-000020000000}">
      <text>
        <r>
          <rPr>
            <sz val="9"/>
            <color indexed="81"/>
            <rFont val="ＭＳ Ｐゴシック"/>
            <family val="3"/>
            <charset val="128"/>
          </rPr>
          <t>Ｂとｂの合計が自動的に計算されます。</t>
        </r>
      </text>
    </comment>
    <comment ref="AS27" authorId="0" shapeId="0" xr:uid="{00000000-0006-0000-0D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BA766EBE-9D3F-4252-AD5C-B850F9AAD263}">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D00-000023000000}">
      <text>
        <r>
          <rPr>
            <sz val="9"/>
            <color indexed="81"/>
            <rFont val="ＭＳ Ｐゴシック"/>
            <family val="3"/>
            <charset val="128"/>
          </rPr>
          <t>右上のフローから、自動的に計算されます。</t>
        </r>
      </text>
    </comment>
    <comment ref="AA28" authorId="0" shapeId="0" xr:uid="{00000000-0006-0000-0D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C3AE1762-69DC-4348-B804-63B96FB87C8D}">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D00-000026000000}">
      <text>
        <r>
          <rPr>
            <sz val="9"/>
            <color indexed="81"/>
            <rFont val="ＭＳ Ｐゴシック"/>
            <family val="3"/>
            <charset val="128"/>
          </rPr>
          <t>右上のフローから、自動的に計算されます。</t>
        </r>
      </text>
    </comment>
    <comment ref="AA29" authorId="0" shapeId="0" xr:uid="{00000000-0006-0000-0D00-000027000000}">
      <text>
        <r>
          <rPr>
            <sz val="9"/>
            <color indexed="81"/>
            <rFont val="ＭＳ Ｐゴシック"/>
            <family val="3"/>
            <charset val="128"/>
          </rPr>
          <t>同上</t>
        </r>
      </text>
    </comment>
    <comment ref="D30" authorId="0" shapeId="0" xr:uid="{38C4F7C6-D09C-41A1-949E-412A0E9C7667}">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D00-000029000000}">
      <text>
        <r>
          <rPr>
            <sz val="9"/>
            <color indexed="81"/>
            <rFont val="ＭＳ Ｐゴシック"/>
            <family val="3"/>
            <charset val="128"/>
          </rPr>
          <t>右上のフローから、自動的に計算されます。</t>
        </r>
      </text>
    </comment>
    <comment ref="R30" authorId="0" shapeId="0" xr:uid="{00000000-0006-0000-0D00-00002A000000}">
      <text>
        <r>
          <rPr>
            <sz val="9"/>
            <color indexed="81"/>
            <rFont val="ＭＳ Ｐゴシック"/>
            <family val="3"/>
            <charset val="128"/>
          </rPr>
          <t>右側にある3つの委託目的別内訳量から、自動的に計算されます。</t>
        </r>
      </text>
    </comment>
    <comment ref="AA30" authorId="0" shapeId="0" xr:uid="{00000000-0006-0000-0D00-00002B000000}">
      <text>
        <r>
          <rPr>
            <sz val="9"/>
            <color indexed="81"/>
            <rFont val="ＭＳ Ｐゴシック"/>
            <family val="3"/>
            <charset val="128"/>
          </rPr>
          <t>同上</t>
        </r>
      </text>
    </comment>
    <comment ref="AL30" authorId="0" shapeId="0" xr:uid="{00000000-0006-0000-0D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8C6758E-68D2-4CB1-AC64-63CDB9DC03AB}">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D00-00002E000000}">
      <text>
        <r>
          <rPr>
            <sz val="9"/>
            <color indexed="81"/>
            <rFont val="ＭＳ Ｐゴシック"/>
            <family val="3"/>
            <charset val="128"/>
          </rPr>
          <t>右上のフローから、自動的に計算されます。</t>
        </r>
      </text>
    </comment>
    <comment ref="AS31" authorId="0" shapeId="0" xr:uid="{00000000-0006-0000-0D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8B6CBCAE-17F4-431B-BD16-1337004D7F87}">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D00-000031000000}">
      <text>
        <r>
          <rPr>
            <sz val="9"/>
            <color indexed="81"/>
            <rFont val="ＭＳ Ｐゴシック"/>
            <family val="3"/>
            <charset val="128"/>
          </rPr>
          <t>右上のフローから、自動的に計算されます。</t>
        </r>
      </text>
    </comment>
    <comment ref="D33" authorId="0" shapeId="0" xr:uid="{37439E5A-91FD-4E9E-9A64-3B9A3D832BC5}">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D00-000033000000}">
      <text>
        <r>
          <rPr>
            <sz val="9"/>
            <color indexed="81"/>
            <rFont val="ＭＳ Ｐゴシック"/>
            <family val="3"/>
            <charset val="128"/>
          </rPr>
          <t>右上のフローから、自動的に計算されます。</t>
        </r>
      </text>
    </comment>
    <comment ref="R33" authorId="0" shapeId="0" xr:uid="{00000000-0006-0000-0D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E00-000001000000}">
      <text>
        <r>
          <rPr>
            <sz val="10"/>
            <color indexed="81"/>
            <rFont val="ＭＳ Ｐゴシック"/>
            <family val="3"/>
            <charset val="128"/>
          </rPr>
          <t>「表紙」シートで選択された○印が自動的に反映されます。</t>
        </r>
      </text>
    </comment>
    <comment ref="AU4" authorId="0" shapeId="0" xr:uid="{00000000-0006-0000-0E00-000002000000}">
      <text>
        <r>
          <rPr>
            <sz val="10"/>
            <color indexed="81"/>
            <rFont val="ＭＳ Ｐゴシック"/>
            <family val="3"/>
            <charset val="128"/>
          </rPr>
          <t>「表紙」シートで選択された○印が自動的に反映されます。</t>
        </r>
      </text>
    </comment>
    <comment ref="AF5" authorId="0" shapeId="0" xr:uid="{00000000-0006-0000-0E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E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E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E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E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E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E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E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E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E00-00000C000000}">
      <text>
        <r>
          <rPr>
            <sz val="9"/>
            <color indexed="81"/>
            <rFont val="ＭＳ Ｐゴシック"/>
            <family val="3"/>
            <charset val="128"/>
          </rPr>
          <t>同上</t>
        </r>
      </text>
    </comment>
    <comment ref="P18" authorId="0" shapeId="0" xr:uid="{00000000-0006-0000-0E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E00-00000E000000}">
      <text>
        <r>
          <rPr>
            <sz val="9"/>
            <color indexed="81"/>
            <rFont val="ＭＳ Ｐゴシック"/>
            <family val="3"/>
            <charset val="128"/>
          </rPr>
          <t>⑧、⑨、※3及びｂの合計から自動的に計算されます。</t>
        </r>
      </text>
    </comment>
    <comment ref="AH18" authorId="0" shapeId="0" xr:uid="{00000000-0006-0000-0E00-00000F000000}">
      <text>
        <r>
          <rPr>
            <sz val="9"/>
            <color indexed="81"/>
            <rFont val="ＭＳ Ｐゴシック"/>
            <family val="3"/>
            <charset val="128"/>
          </rPr>
          <t>右にあるｂ-1およびｂ-2から、自動的に計算されます。</t>
        </r>
      </text>
    </comment>
    <comment ref="AO18" authorId="0" shapeId="0" xr:uid="{00000000-0006-0000-0E00-000010000000}">
      <text>
        <r>
          <rPr>
            <sz val="9"/>
            <color indexed="81"/>
            <rFont val="ＭＳ Ｐゴシック"/>
            <family val="3"/>
            <charset val="128"/>
          </rPr>
          <t>右側にある3つの委託目的別内訳量から、自動的に計算されます。</t>
        </r>
      </text>
    </comment>
    <comment ref="AU18" authorId="0" shapeId="0" xr:uid="{00000000-0006-0000-0E00-000011000000}">
      <text>
        <r>
          <rPr>
            <sz val="9"/>
            <color indexed="81"/>
            <rFont val="ＭＳ Ｐゴシック"/>
            <family val="3"/>
            <charset val="128"/>
          </rPr>
          <t>同上</t>
        </r>
      </text>
    </comment>
    <comment ref="P21" authorId="0" shapeId="0" xr:uid="{00000000-0006-0000-0E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E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E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08E9D53-B637-42F5-B7F2-4656C72603C6}">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E00-000016000000}">
      <text>
        <r>
          <rPr>
            <sz val="9"/>
            <color indexed="81"/>
            <rFont val="ＭＳ Ｐゴシック"/>
            <family val="3"/>
            <charset val="128"/>
          </rPr>
          <t>右上のフローから、自動的に計算されます。</t>
        </r>
      </text>
    </comment>
    <comment ref="P24" authorId="0" shapeId="0" xr:uid="{00000000-0006-0000-0E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E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EE0D466-0D6A-4589-B21B-E89672916D7B}">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E00-00001A000000}">
      <text>
        <r>
          <rPr>
            <sz val="9"/>
            <color indexed="81"/>
            <rFont val="ＭＳ Ｐゴシック"/>
            <family val="3"/>
            <charset val="128"/>
          </rPr>
          <t>右上のフローから、自動的に計算されます。</t>
        </r>
      </text>
    </comment>
    <comment ref="D26" authorId="0" shapeId="0" xr:uid="{B16DFE10-0B39-417F-951F-95CDE3F9AFFB}">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E00-00001C000000}">
      <text>
        <r>
          <rPr>
            <sz val="9"/>
            <color indexed="81"/>
            <rFont val="ＭＳ Ｐゴシック"/>
            <family val="3"/>
            <charset val="128"/>
          </rPr>
          <t>右上のフローから、自動的に計算されます。</t>
        </r>
      </text>
    </comment>
    <comment ref="D27" authorId="0" shapeId="0" xr:uid="{E3411612-8FBE-4514-A460-4DB439BB21AA}">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E00-00001E000000}">
      <text>
        <r>
          <rPr>
            <sz val="9"/>
            <color indexed="81"/>
            <rFont val="ＭＳ Ｐゴシック"/>
            <family val="3"/>
            <charset val="128"/>
          </rPr>
          <t>右上のフローから、自動的に計算されます。</t>
        </r>
      </text>
    </comment>
    <comment ref="P27" authorId="0" shapeId="0" xr:uid="{00000000-0006-0000-0E00-00001F000000}">
      <text>
        <r>
          <rPr>
            <sz val="9"/>
            <color indexed="81"/>
            <rFont val="ＭＳ Ｐゴシック"/>
            <family val="3"/>
            <charset val="128"/>
          </rPr>
          <t>下にあるＢ-1およびＢ-2から、自動的に計算されます。</t>
        </r>
      </text>
    </comment>
    <comment ref="AL27" authorId="0" shapeId="0" xr:uid="{00000000-0006-0000-0E00-000020000000}">
      <text>
        <r>
          <rPr>
            <sz val="9"/>
            <color indexed="81"/>
            <rFont val="ＭＳ Ｐゴシック"/>
            <family val="3"/>
            <charset val="128"/>
          </rPr>
          <t>Ｂとｂの合計が自動的に計算されます。</t>
        </r>
      </text>
    </comment>
    <comment ref="AS27" authorId="0" shapeId="0" xr:uid="{00000000-0006-0000-0E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27D3E814-D571-4E91-A4A1-3426A4B035A1}">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E00-000023000000}">
      <text>
        <r>
          <rPr>
            <sz val="9"/>
            <color indexed="81"/>
            <rFont val="ＭＳ Ｐゴシック"/>
            <family val="3"/>
            <charset val="128"/>
          </rPr>
          <t>右上のフローから、自動的に計算されます。</t>
        </r>
      </text>
    </comment>
    <comment ref="AA28" authorId="0" shapeId="0" xr:uid="{00000000-0006-0000-0E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5614561-C920-41C2-837F-5C4679F54458}">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E00-000026000000}">
      <text>
        <r>
          <rPr>
            <sz val="9"/>
            <color indexed="81"/>
            <rFont val="ＭＳ Ｐゴシック"/>
            <family val="3"/>
            <charset val="128"/>
          </rPr>
          <t>右上のフローから、自動的に計算されます。</t>
        </r>
      </text>
    </comment>
    <comment ref="AA29" authorId="0" shapeId="0" xr:uid="{00000000-0006-0000-0E00-000027000000}">
      <text>
        <r>
          <rPr>
            <sz val="9"/>
            <color indexed="81"/>
            <rFont val="ＭＳ Ｐゴシック"/>
            <family val="3"/>
            <charset val="128"/>
          </rPr>
          <t>同上</t>
        </r>
      </text>
    </comment>
    <comment ref="D30" authorId="0" shapeId="0" xr:uid="{2CDEE131-6C4B-4F71-9753-4FAECF63CB0D}">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E00-000029000000}">
      <text>
        <r>
          <rPr>
            <sz val="9"/>
            <color indexed="81"/>
            <rFont val="ＭＳ Ｐゴシック"/>
            <family val="3"/>
            <charset val="128"/>
          </rPr>
          <t>右上のフローから、自動的に計算されます。</t>
        </r>
      </text>
    </comment>
    <comment ref="R30" authorId="0" shapeId="0" xr:uid="{00000000-0006-0000-0E00-00002A000000}">
      <text>
        <r>
          <rPr>
            <sz val="9"/>
            <color indexed="81"/>
            <rFont val="ＭＳ Ｐゴシック"/>
            <family val="3"/>
            <charset val="128"/>
          </rPr>
          <t>右側にある3つの委託目的別内訳量から、自動的に計算されます。</t>
        </r>
      </text>
    </comment>
    <comment ref="AA30" authorId="0" shapeId="0" xr:uid="{00000000-0006-0000-0E00-00002B000000}">
      <text>
        <r>
          <rPr>
            <sz val="9"/>
            <color indexed="81"/>
            <rFont val="ＭＳ Ｐゴシック"/>
            <family val="3"/>
            <charset val="128"/>
          </rPr>
          <t>同上</t>
        </r>
      </text>
    </comment>
    <comment ref="AL30" authorId="0" shapeId="0" xr:uid="{00000000-0006-0000-0E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C73508BF-E115-4C1F-B588-D19B5DFC0BF5}">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E00-00002E000000}">
      <text>
        <r>
          <rPr>
            <sz val="9"/>
            <color indexed="81"/>
            <rFont val="ＭＳ Ｐゴシック"/>
            <family val="3"/>
            <charset val="128"/>
          </rPr>
          <t>右上のフローから、自動的に計算されます。</t>
        </r>
      </text>
    </comment>
    <comment ref="AS31" authorId="0" shapeId="0" xr:uid="{00000000-0006-0000-0E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B9C7822E-B24B-46AE-BABE-3F56DA44AA50}">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E00-000031000000}">
      <text>
        <r>
          <rPr>
            <sz val="9"/>
            <color indexed="81"/>
            <rFont val="ＭＳ Ｐゴシック"/>
            <family val="3"/>
            <charset val="128"/>
          </rPr>
          <t>右上のフローから、自動的に計算されます。</t>
        </r>
      </text>
    </comment>
    <comment ref="D33" authorId="0" shapeId="0" xr:uid="{17F56910-545C-4146-A6D8-982E8B1E1240}">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E00-000033000000}">
      <text>
        <r>
          <rPr>
            <sz val="9"/>
            <color indexed="81"/>
            <rFont val="ＭＳ Ｐゴシック"/>
            <family val="3"/>
            <charset val="128"/>
          </rPr>
          <t>右上のフローから、自動的に計算されます。</t>
        </r>
      </text>
    </comment>
    <comment ref="R33" authorId="0" shapeId="0" xr:uid="{00000000-0006-0000-0E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F00-000001000000}">
      <text>
        <r>
          <rPr>
            <sz val="10"/>
            <color indexed="81"/>
            <rFont val="ＭＳ Ｐゴシック"/>
            <family val="3"/>
            <charset val="128"/>
          </rPr>
          <t>「表紙」シートで選択された○印が自動的に反映されます。</t>
        </r>
      </text>
    </comment>
    <comment ref="AU4" authorId="0" shapeId="0" xr:uid="{00000000-0006-0000-0F00-000002000000}">
      <text>
        <r>
          <rPr>
            <sz val="10"/>
            <color indexed="81"/>
            <rFont val="ＭＳ Ｐゴシック"/>
            <family val="3"/>
            <charset val="128"/>
          </rPr>
          <t>「表紙」シートで選択された○印が自動的に反映されます。</t>
        </r>
      </text>
    </comment>
    <comment ref="AF5" authorId="0" shapeId="0" xr:uid="{00000000-0006-0000-0F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F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F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F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F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F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F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F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F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F00-00000C000000}">
      <text>
        <r>
          <rPr>
            <sz val="9"/>
            <color indexed="81"/>
            <rFont val="ＭＳ Ｐゴシック"/>
            <family val="3"/>
            <charset val="128"/>
          </rPr>
          <t>同上</t>
        </r>
      </text>
    </comment>
    <comment ref="P18" authorId="0" shapeId="0" xr:uid="{00000000-0006-0000-0F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F00-00000E000000}">
      <text>
        <r>
          <rPr>
            <sz val="9"/>
            <color indexed="81"/>
            <rFont val="ＭＳ Ｐゴシック"/>
            <family val="3"/>
            <charset val="128"/>
          </rPr>
          <t>⑧、⑨、※3及びｂの合計から自動的に計算されます。</t>
        </r>
      </text>
    </comment>
    <comment ref="AH18" authorId="0" shapeId="0" xr:uid="{00000000-0006-0000-0F00-00000F000000}">
      <text>
        <r>
          <rPr>
            <sz val="9"/>
            <color indexed="81"/>
            <rFont val="ＭＳ Ｐゴシック"/>
            <family val="3"/>
            <charset val="128"/>
          </rPr>
          <t>右にあるｂ-1およびｂ-2から、自動的に計算されます。</t>
        </r>
      </text>
    </comment>
    <comment ref="AO18" authorId="0" shapeId="0" xr:uid="{00000000-0006-0000-0F00-000010000000}">
      <text>
        <r>
          <rPr>
            <sz val="9"/>
            <color indexed="81"/>
            <rFont val="ＭＳ Ｐゴシック"/>
            <family val="3"/>
            <charset val="128"/>
          </rPr>
          <t>右側にある3つの委託目的別内訳量から、自動的に計算されます。</t>
        </r>
      </text>
    </comment>
    <comment ref="AU18" authorId="0" shapeId="0" xr:uid="{00000000-0006-0000-0F00-000011000000}">
      <text>
        <r>
          <rPr>
            <sz val="9"/>
            <color indexed="81"/>
            <rFont val="ＭＳ Ｐゴシック"/>
            <family val="3"/>
            <charset val="128"/>
          </rPr>
          <t>同上</t>
        </r>
      </text>
    </comment>
    <comment ref="P21" authorId="0" shapeId="0" xr:uid="{00000000-0006-0000-0F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F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F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C05243A-E9EF-4848-9FA6-FA674FC9E29D}">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F00-000016000000}">
      <text>
        <r>
          <rPr>
            <sz val="9"/>
            <color indexed="81"/>
            <rFont val="ＭＳ Ｐゴシック"/>
            <family val="3"/>
            <charset val="128"/>
          </rPr>
          <t>右上のフローから、自動的に計算されます。</t>
        </r>
      </text>
    </comment>
    <comment ref="P24" authorId="0" shapeId="0" xr:uid="{00000000-0006-0000-0F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F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E25F8722-D28D-4471-A184-7055FD44E390}">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F00-00001A000000}">
      <text>
        <r>
          <rPr>
            <sz val="9"/>
            <color indexed="81"/>
            <rFont val="ＭＳ Ｐゴシック"/>
            <family val="3"/>
            <charset val="128"/>
          </rPr>
          <t>右上のフローから、自動的に計算されます。</t>
        </r>
      </text>
    </comment>
    <comment ref="D26" authorId="0" shapeId="0" xr:uid="{D081B2F9-BA9F-45EA-9A7C-A8816C1AFF9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F00-00001C000000}">
      <text>
        <r>
          <rPr>
            <sz val="9"/>
            <color indexed="81"/>
            <rFont val="ＭＳ Ｐゴシック"/>
            <family val="3"/>
            <charset val="128"/>
          </rPr>
          <t>右上のフローから、自動的に計算されます。</t>
        </r>
      </text>
    </comment>
    <comment ref="D27" authorId="0" shapeId="0" xr:uid="{FEF25FE1-335F-4E00-BC98-DA4BBCC63EFB}">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F00-00001E000000}">
      <text>
        <r>
          <rPr>
            <sz val="9"/>
            <color indexed="81"/>
            <rFont val="ＭＳ Ｐゴシック"/>
            <family val="3"/>
            <charset val="128"/>
          </rPr>
          <t>右上のフローから、自動的に計算されます。</t>
        </r>
      </text>
    </comment>
    <comment ref="P27" authorId="0" shapeId="0" xr:uid="{00000000-0006-0000-0F00-00001F000000}">
      <text>
        <r>
          <rPr>
            <sz val="9"/>
            <color indexed="81"/>
            <rFont val="ＭＳ Ｐゴシック"/>
            <family val="3"/>
            <charset val="128"/>
          </rPr>
          <t>下にあるＢ-1およびＢ-2から、自動的に計算されます。</t>
        </r>
      </text>
    </comment>
    <comment ref="AL27" authorId="0" shapeId="0" xr:uid="{00000000-0006-0000-0F00-000020000000}">
      <text>
        <r>
          <rPr>
            <sz val="9"/>
            <color indexed="81"/>
            <rFont val="ＭＳ Ｐゴシック"/>
            <family val="3"/>
            <charset val="128"/>
          </rPr>
          <t>Ｂとｂの合計が自動的に計算されます。</t>
        </r>
      </text>
    </comment>
    <comment ref="AS27" authorId="0" shapeId="0" xr:uid="{00000000-0006-0000-0F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6EBE6009-E4DB-45C8-897F-B75A9F1BB2C1}">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F00-000023000000}">
      <text>
        <r>
          <rPr>
            <sz val="9"/>
            <color indexed="81"/>
            <rFont val="ＭＳ Ｐゴシック"/>
            <family val="3"/>
            <charset val="128"/>
          </rPr>
          <t>右上のフローから、自動的に計算されます。</t>
        </r>
      </text>
    </comment>
    <comment ref="AA28" authorId="0" shapeId="0" xr:uid="{00000000-0006-0000-0F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CABE2F97-3F09-4125-9AEF-7E72223C160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F00-000026000000}">
      <text>
        <r>
          <rPr>
            <sz val="9"/>
            <color indexed="81"/>
            <rFont val="ＭＳ Ｐゴシック"/>
            <family val="3"/>
            <charset val="128"/>
          </rPr>
          <t>右上のフローから、自動的に計算されます。</t>
        </r>
      </text>
    </comment>
    <comment ref="AA29" authorId="0" shapeId="0" xr:uid="{00000000-0006-0000-0F00-000027000000}">
      <text>
        <r>
          <rPr>
            <sz val="9"/>
            <color indexed="81"/>
            <rFont val="ＭＳ Ｐゴシック"/>
            <family val="3"/>
            <charset val="128"/>
          </rPr>
          <t>同上</t>
        </r>
      </text>
    </comment>
    <comment ref="D30" authorId="0" shapeId="0" xr:uid="{D020F0DF-155E-4819-86FF-74DB7D9DD0E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F00-000029000000}">
      <text>
        <r>
          <rPr>
            <sz val="9"/>
            <color indexed="81"/>
            <rFont val="ＭＳ Ｐゴシック"/>
            <family val="3"/>
            <charset val="128"/>
          </rPr>
          <t>右上のフローから、自動的に計算されます。</t>
        </r>
      </text>
    </comment>
    <comment ref="R30" authorId="0" shapeId="0" xr:uid="{00000000-0006-0000-0F00-00002A000000}">
      <text>
        <r>
          <rPr>
            <sz val="9"/>
            <color indexed="81"/>
            <rFont val="ＭＳ Ｐゴシック"/>
            <family val="3"/>
            <charset val="128"/>
          </rPr>
          <t>右側にある3つの委託目的別内訳量から、自動的に計算されます。</t>
        </r>
      </text>
    </comment>
    <comment ref="AA30" authorId="0" shapeId="0" xr:uid="{00000000-0006-0000-0F00-00002B000000}">
      <text>
        <r>
          <rPr>
            <sz val="9"/>
            <color indexed="81"/>
            <rFont val="ＭＳ Ｐゴシック"/>
            <family val="3"/>
            <charset val="128"/>
          </rPr>
          <t>同上</t>
        </r>
      </text>
    </comment>
    <comment ref="AL30" authorId="0" shapeId="0" xr:uid="{00000000-0006-0000-0F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65EB0CDC-4759-4DF4-B4B2-0A431876FA9A}">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F00-00002E000000}">
      <text>
        <r>
          <rPr>
            <sz val="9"/>
            <color indexed="81"/>
            <rFont val="ＭＳ Ｐゴシック"/>
            <family val="3"/>
            <charset val="128"/>
          </rPr>
          <t>右上のフローから、自動的に計算されます。</t>
        </r>
      </text>
    </comment>
    <comment ref="AS31" authorId="0" shapeId="0" xr:uid="{00000000-0006-0000-0F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21D282D-827A-4E73-ACB2-E940C3B4DFE6}">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F00-000031000000}">
      <text>
        <r>
          <rPr>
            <sz val="9"/>
            <color indexed="81"/>
            <rFont val="ＭＳ Ｐゴシック"/>
            <family val="3"/>
            <charset val="128"/>
          </rPr>
          <t>右上のフローから、自動的に計算されます。</t>
        </r>
      </text>
    </comment>
    <comment ref="D33" authorId="0" shapeId="0" xr:uid="{A01E27F4-5A9D-4F68-961E-BDDCC11F581D}">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F00-000033000000}">
      <text>
        <r>
          <rPr>
            <sz val="9"/>
            <color indexed="81"/>
            <rFont val="ＭＳ Ｐゴシック"/>
            <family val="3"/>
            <charset val="128"/>
          </rPr>
          <t>右上のフローから、自動的に計算されます。</t>
        </r>
      </text>
    </comment>
    <comment ref="R33" authorId="0" shapeId="0" xr:uid="{00000000-0006-0000-0F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000-000001000000}">
      <text>
        <r>
          <rPr>
            <sz val="10"/>
            <color indexed="81"/>
            <rFont val="ＭＳ Ｐゴシック"/>
            <family val="3"/>
            <charset val="128"/>
          </rPr>
          <t>「表紙」シートで選択された○印が自動的に反映されます。</t>
        </r>
      </text>
    </comment>
    <comment ref="AU4" authorId="0" shapeId="0" xr:uid="{00000000-0006-0000-1000-000002000000}">
      <text>
        <r>
          <rPr>
            <sz val="10"/>
            <color indexed="81"/>
            <rFont val="ＭＳ Ｐゴシック"/>
            <family val="3"/>
            <charset val="128"/>
          </rPr>
          <t>「表紙」シートで選択された○印が自動的に反映されます。</t>
        </r>
      </text>
    </comment>
    <comment ref="AF5" authorId="0" shapeId="0" xr:uid="{00000000-0006-0000-10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0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0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0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10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0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10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10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0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000-00000C000000}">
      <text>
        <r>
          <rPr>
            <sz val="9"/>
            <color indexed="81"/>
            <rFont val="ＭＳ Ｐゴシック"/>
            <family val="3"/>
            <charset val="128"/>
          </rPr>
          <t>同上</t>
        </r>
      </text>
    </comment>
    <comment ref="P18" authorId="0" shapeId="0" xr:uid="{00000000-0006-0000-10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000-00000E000000}">
      <text>
        <r>
          <rPr>
            <sz val="9"/>
            <color indexed="81"/>
            <rFont val="ＭＳ Ｐゴシック"/>
            <family val="3"/>
            <charset val="128"/>
          </rPr>
          <t>⑧、⑨、※3及びｂの合計から自動的に計算されます。</t>
        </r>
      </text>
    </comment>
    <comment ref="AH18" authorId="0" shapeId="0" xr:uid="{00000000-0006-0000-1000-00000F000000}">
      <text>
        <r>
          <rPr>
            <sz val="9"/>
            <color indexed="81"/>
            <rFont val="ＭＳ Ｐゴシック"/>
            <family val="3"/>
            <charset val="128"/>
          </rPr>
          <t>右にあるｂ-1およびｂ-2から、自動的に計算されます。</t>
        </r>
      </text>
    </comment>
    <comment ref="AO18" authorId="0" shapeId="0" xr:uid="{00000000-0006-0000-1000-000010000000}">
      <text>
        <r>
          <rPr>
            <sz val="9"/>
            <color indexed="81"/>
            <rFont val="ＭＳ Ｐゴシック"/>
            <family val="3"/>
            <charset val="128"/>
          </rPr>
          <t>右側にある3つの委託目的別内訳量から、自動的に計算されます。</t>
        </r>
      </text>
    </comment>
    <comment ref="AU18" authorId="0" shapeId="0" xr:uid="{00000000-0006-0000-1000-000011000000}">
      <text>
        <r>
          <rPr>
            <sz val="9"/>
            <color indexed="81"/>
            <rFont val="ＭＳ Ｐゴシック"/>
            <family val="3"/>
            <charset val="128"/>
          </rPr>
          <t>同上</t>
        </r>
      </text>
    </comment>
    <comment ref="P21" authorId="0" shapeId="0" xr:uid="{00000000-0006-0000-10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0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0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0788FEC-4CA6-476B-9F1E-9D89576A26C7}">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1000-000016000000}">
      <text>
        <r>
          <rPr>
            <sz val="9"/>
            <color indexed="81"/>
            <rFont val="ＭＳ Ｐゴシック"/>
            <family val="3"/>
            <charset val="128"/>
          </rPr>
          <t>右上のフローから、自動的に計算されます。</t>
        </r>
      </text>
    </comment>
    <comment ref="P24" authorId="0" shapeId="0" xr:uid="{00000000-0006-0000-10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0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EB6E772-6BDE-4028-9C1A-4E8D6EAD6496}">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1000-00001A000000}">
      <text>
        <r>
          <rPr>
            <sz val="9"/>
            <color indexed="81"/>
            <rFont val="ＭＳ Ｐゴシック"/>
            <family val="3"/>
            <charset val="128"/>
          </rPr>
          <t>右上のフローから、自動的に計算されます。</t>
        </r>
      </text>
    </comment>
    <comment ref="D26" authorId="0" shapeId="0" xr:uid="{31FEF570-D282-4D31-B04F-E9BFEC6A1D7C}">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1000-00001C000000}">
      <text>
        <r>
          <rPr>
            <sz val="9"/>
            <color indexed="81"/>
            <rFont val="ＭＳ Ｐゴシック"/>
            <family val="3"/>
            <charset val="128"/>
          </rPr>
          <t>右上のフローから、自動的に計算されます。</t>
        </r>
      </text>
    </comment>
    <comment ref="D27" authorId="0" shapeId="0" xr:uid="{9D9F5135-EF97-4AF3-9E76-819ECEF163F2}">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1000-00001E000000}">
      <text>
        <r>
          <rPr>
            <sz val="9"/>
            <color indexed="81"/>
            <rFont val="ＭＳ Ｐゴシック"/>
            <family val="3"/>
            <charset val="128"/>
          </rPr>
          <t>右上のフローから、自動的に計算されます。</t>
        </r>
      </text>
    </comment>
    <comment ref="P27" authorId="0" shapeId="0" xr:uid="{00000000-0006-0000-1000-00001F000000}">
      <text>
        <r>
          <rPr>
            <sz val="9"/>
            <color indexed="81"/>
            <rFont val="ＭＳ Ｐゴシック"/>
            <family val="3"/>
            <charset val="128"/>
          </rPr>
          <t>下にあるＢ-1およびＢ-2から、自動的に計算されます。</t>
        </r>
      </text>
    </comment>
    <comment ref="AL27" authorId="0" shapeId="0" xr:uid="{00000000-0006-0000-1000-000020000000}">
      <text>
        <r>
          <rPr>
            <sz val="9"/>
            <color indexed="81"/>
            <rFont val="ＭＳ Ｐゴシック"/>
            <family val="3"/>
            <charset val="128"/>
          </rPr>
          <t>Ｂとｂの合計が自動的に計算されます。</t>
        </r>
      </text>
    </comment>
    <comment ref="AS27" authorId="0" shapeId="0" xr:uid="{00000000-0006-0000-10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6F3EEA8D-B811-4225-B544-E902785478F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1000-000023000000}">
      <text>
        <r>
          <rPr>
            <sz val="9"/>
            <color indexed="81"/>
            <rFont val="ＭＳ Ｐゴシック"/>
            <family val="3"/>
            <charset val="128"/>
          </rPr>
          <t>右上のフローから、自動的に計算されます。</t>
        </r>
      </text>
    </comment>
    <comment ref="AA28" authorId="0" shapeId="0" xr:uid="{00000000-0006-0000-10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46EEE17-BEA3-4769-B24B-F8BB6C31E8C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1000-000026000000}">
      <text>
        <r>
          <rPr>
            <sz val="9"/>
            <color indexed="81"/>
            <rFont val="ＭＳ Ｐゴシック"/>
            <family val="3"/>
            <charset val="128"/>
          </rPr>
          <t>右上のフローから、自動的に計算されます。</t>
        </r>
      </text>
    </comment>
    <comment ref="AA29" authorId="0" shapeId="0" xr:uid="{00000000-0006-0000-1000-000027000000}">
      <text>
        <r>
          <rPr>
            <sz val="9"/>
            <color indexed="81"/>
            <rFont val="ＭＳ Ｐゴシック"/>
            <family val="3"/>
            <charset val="128"/>
          </rPr>
          <t>同上</t>
        </r>
      </text>
    </comment>
    <comment ref="D30" authorId="0" shapeId="0" xr:uid="{1E1FB030-C64E-4A6C-B924-B72C9F95D31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1000-000029000000}">
      <text>
        <r>
          <rPr>
            <sz val="9"/>
            <color indexed="81"/>
            <rFont val="ＭＳ Ｐゴシック"/>
            <family val="3"/>
            <charset val="128"/>
          </rPr>
          <t>右上のフローから、自動的に計算されます。</t>
        </r>
      </text>
    </comment>
    <comment ref="R30" authorId="0" shapeId="0" xr:uid="{00000000-0006-0000-1000-00002A000000}">
      <text>
        <r>
          <rPr>
            <sz val="9"/>
            <color indexed="81"/>
            <rFont val="ＭＳ Ｐゴシック"/>
            <family val="3"/>
            <charset val="128"/>
          </rPr>
          <t>右側にある3つの委託目的別内訳量から、自動的に計算されます。</t>
        </r>
      </text>
    </comment>
    <comment ref="AA30" authorId="0" shapeId="0" xr:uid="{00000000-0006-0000-1000-00002B000000}">
      <text>
        <r>
          <rPr>
            <sz val="9"/>
            <color indexed="81"/>
            <rFont val="ＭＳ Ｐゴシック"/>
            <family val="3"/>
            <charset val="128"/>
          </rPr>
          <t>同上</t>
        </r>
      </text>
    </comment>
    <comment ref="AL30" authorId="0" shapeId="0" xr:uid="{00000000-0006-0000-10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D87C0F6-B2F9-4ACA-B442-388F5C443BCC}">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1000-00002E000000}">
      <text>
        <r>
          <rPr>
            <sz val="9"/>
            <color indexed="81"/>
            <rFont val="ＭＳ Ｐゴシック"/>
            <family val="3"/>
            <charset val="128"/>
          </rPr>
          <t>右上のフローから、自動的に計算されます。</t>
        </r>
      </text>
    </comment>
    <comment ref="AS31" authorId="0" shapeId="0" xr:uid="{00000000-0006-0000-10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3249E7E1-9151-4FFA-8CE9-8AA0A75824B1}">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1000-000031000000}">
      <text>
        <r>
          <rPr>
            <sz val="9"/>
            <color indexed="81"/>
            <rFont val="ＭＳ Ｐゴシック"/>
            <family val="3"/>
            <charset val="128"/>
          </rPr>
          <t>右上のフローから、自動的に計算されます。</t>
        </r>
      </text>
    </comment>
    <comment ref="D33" authorId="0" shapeId="0" xr:uid="{6CF4CDF3-646B-4421-ACBA-8A3D824A79ED}">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1000-000033000000}">
      <text>
        <r>
          <rPr>
            <sz val="9"/>
            <color indexed="81"/>
            <rFont val="ＭＳ Ｐゴシック"/>
            <family val="3"/>
            <charset val="128"/>
          </rPr>
          <t>右上のフローから、自動的に計算されます。</t>
        </r>
      </text>
    </comment>
    <comment ref="R33" authorId="0" shapeId="0" xr:uid="{00000000-0006-0000-10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100-000001000000}">
      <text>
        <r>
          <rPr>
            <sz val="10"/>
            <color indexed="81"/>
            <rFont val="ＭＳ Ｐゴシック"/>
            <family val="3"/>
            <charset val="128"/>
          </rPr>
          <t>「表紙」シートで選択された○印が自動的に反映されます。</t>
        </r>
      </text>
    </comment>
    <comment ref="AU4" authorId="0" shapeId="0" xr:uid="{00000000-0006-0000-1100-000002000000}">
      <text>
        <r>
          <rPr>
            <sz val="10"/>
            <color indexed="81"/>
            <rFont val="ＭＳ Ｐゴシック"/>
            <family val="3"/>
            <charset val="128"/>
          </rPr>
          <t>「表紙」シートで選択された○印が自動的に反映されます。</t>
        </r>
      </text>
    </comment>
    <comment ref="AF5" authorId="0" shapeId="0" xr:uid="{00000000-0006-0000-1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1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1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1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11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1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100-00000C000000}">
      <text>
        <r>
          <rPr>
            <sz val="9"/>
            <color indexed="81"/>
            <rFont val="ＭＳ Ｐゴシック"/>
            <family val="3"/>
            <charset val="128"/>
          </rPr>
          <t>同上</t>
        </r>
      </text>
    </comment>
    <comment ref="P18" authorId="0" shapeId="0" xr:uid="{00000000-0006-0000-1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100-00000E000000}">
      <text>
        <r>
          <rPr>
            <sz val="9"/>
            <color indexed="81"/>
            <rFont val="ＭＳ Ｐゴシック"/>
            <family val="3"/>
            <charset val="128"/>
          </rPr>
          <t>⑧、⑨、※3及びｂの合計から自動的に計算されます。</t>
        </r>
      </text>
    </comment>
    <comment ref="AH18" authorId="0" shapeId="0" xr:uid="{00000000-0006-0000-1100-00000F000000}">
      <text>
        <r>
          <rPr>
            <sz val="9"/>
            <color indexed="81"/>
            <rFont val="ＭＳ Ｐゴシック"/>
            <family val="3"/>
            <charset val="128"/>
          </rPr>
          <t>右にあるｂ-1およびｂ-2から、自動的に計算されます。</t>
        </r>
      </text>
    </comment>
    <comment ref="AO18" authorId="0" shapeId="0" xr:uid="{00000000-0006-0000-1100-000010000000}">
      <text>
        <r>
          <rPr>
            <sz val="9"/>
            <color indexed="81"/>
            <rFont val="ＭＳ Ｐゴシック"/>
            <family val="3"/>
            <charset val="128"/>
          </rPr>
          <t>右側にある3つの委託目的別内訳量から、自動的に計算されます。</t>
        </r>
      </text>
    </comment>
    <comment ref="AU18" authorId="0" shapeId="0" xr:uid="{00000000-0006-0000-1100-000011000000}">
      <text>
        <r>
          <rPr>
            <sz val="9"/>
            <color indexed="81"/>
            <rFont val="ＭＳ Ｐゴシック"/>
            <family val="3"/>
            <charset val="128"/>
          </rPr>
          <t>同上</t>
        </r>
      </text>
    </comment>
    <comment ref="P21" authorId="0" shapeId="0" xr:uid="{00000000-0006-0000-1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F617FC7-103C-40A1-9FAD-821234378F16}">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1100-000016000000}">
      <text>
        <r>
          <rPr>
            <sz val="9"/>
            <color indexed="81"/>
            <rFont val="ＭＳ Ｐゴシック"/>
            <family val="3"/>
            <charset val="128"/>
          </rPr>
          <t>右上のフローから、自動的に計算されます。</t>
        </r>
      </text>
    </comment>
    <comment ref="P24" authorId="0" shapeId="0" xr:uid="{00000000-0006-0000-1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59DD656-60A7-46F4-9595-6A150090F6E1}">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1100-00001A000000}">
      <text>
        <r>
          <rPr>
            <sz val="9"/>
            <color indexed="81"/>
            <rFont val="ＭＳ Ｐゴシック"/>
            <family val="3"/>
            <charset val="128"/>
          </rPr>
          <t>右上のフローから、自動的に計算されます。</t>
        </r>
      </text>
    </comment>
    <comment ref="D26" authorId="0" shapeId="0" xr:uid="{802D84DD-1B36-44CD-AA07-8A9BB792E5F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1100-00001C000000}">
      <text>
        <r>
          <rPr>
            <sz val="9"/>
            <color indexed="81"/>
            <rFont val="ＭＳ Ｐゴシック"/>
            <family val="3"/>
            <charset val="128"/>
          </rPr>
          <t>右上のフローから、自動的に計算されます。</t>
        </r>
      </text>
    </comment>
    <comment ref="D27" authorId="0" shapeId="0" xr:uid="{A4C5660D-B223-46DB-80D6-94480BC768E9}">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1100-00001E000000}">
      <text>
        <r>
          <rPr>
            <sz val="9"/>
            <color indexed="81"/>
            <rFont val="ＭＳ Ｐゴシック"/>
            <family val="3"/>
            <charset val="128"/>
          </rPr>
          <t>右上のフローから、自動的に計算されます。</t>
        </r>
      </text>
    </comment>
    <comment ref="P27" authorId="0" shapeId="0" xr:uid="{00000000-0006-0000-1100-00001F000000}">
      <text>
        <r>
          <rPr>
            <sz val="9"/>
            <color indexed="81"/>
            <rFont val="ＭＳ Ｐゴシック"/>
            <family val="3"/>
            <charset val="128"/>
          </rPr>
          <t>下にあるＢ-1およびＢ-2から、自動的に計算されます。</t>
        </r>
      </text>
    </comment>
    <comment ref="AL27" authorId="0" shapeId="0" xr:uid="{00000000-0006-0000-1100-000020000000}">
      <text>
        <r>
          <rPr>
            <sz val="9"/>
            <color indexed="81"/>
            <rFont val="ＭＳ Ｐゴシック"/>
            <family val="3"/>
            <charset val="128"/>
          </rPr>
          <t>Ｂとｂの合計が自動的に計算されます。</t>
        </r>
      </text>
    </comment>
    <comment ref="AS27" authorId="0" shapeId="0" xr:uid="{00000000-0006-0000-1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04F3525-262E-4FA9-9D8E-6A8AF4051528}">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1100-000023000000}">
      <text>
        <r>
          <rPr>
            <sz val="9"/>
            <color indexed="81"/>
            <rFont val="ＭＳ Ｐゴシック"/>
            <family val="3"/>
            <charset val="128"/>
          </rPr>
          <t>右上のフローから、自動的に計算されます。</t>
        </r>
      </text>
    </comment>
    <comment ref="AA28" authorId="0" shapeId="0" xr:uid="{00000000-0006-0000-11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9D94570-FF0B-4E42-9FC5-0CA539ABD5CA}">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1100-000026000000}">
      <text>
        <r>
          <rPr>
            <sz val="9"/>
            <color indexed="81"/>
            <rFont val="ＭＳ Ｐゴシック"/>
            <family val="3"/>
            <charset val="128"/>
          </rPr>
          <t>右上のフローから、自動的に計算されます。</t>
        </r>
      </text>
    </comment>
    <comment ref="AA29" authorId="0" shapeId="0" xr:uid="{00000000-0006-0000-1100-000027000000}">
      <text>
        <r>
          <rPr>
            <sz val="9"/>
            <color indexed="81"/>
            <rFont val="ＭＳ Ｐゴシック"/>
            <family val="3"/>
            <charset val="128"/>
          </rPr>
          <t>同上</t>
        </r>
      </text>
    </comment>
    <comment ref="D30" authorId="0" shapeId="0" xr:uid="{BA2A0874-2811-4F9D-8BE8-8FFD0407873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1100-000029000000}">
      <text>
        <r>
          <rPr>
            <sz val="9"/>
            <color indexed="81"/>
            <rFont val="ＭＳ Ｐゴシック"/>
            <family val="3"/>
            <charset val="128"/>
          </rPr>
          <t>右上のフローから、自動的に計算されます。</t>
        </r>
      </text>
    </comment>
    <comment ref="R30" authorId="0" shapeId="0" xr:uid="{00000000-0006-0000-1100-00002A000000}">
      <text>
        <r>
          <rPr>
            <sz val="9"/>
            <color indexed="81"/>
            <rFont val="ＭＳ Ｐゴシック"/>
            <family val="3"/>
            <charset val="128"/>
          </rPr>
          <t>右側にある3つの委託目的別内訳量から、自動的に計算されます。</t>
        </r>
      </text>
    </comment>
    <comment ref="AA30" authorId="0" shapeId="0" xr:uid="{00000000-0006-0000-1100-00002B000000}">
      <text>
        <r>
          <rPr>
            <sz val="9"/>
            <color indexed="81"/>
            <rFont val="ＭＳ Ｐゴシック"/>
            <family val="3"/>
            <charset val="128"/>
          </rPr>
          <t>同上</t>
        </r>
      </text>
    </comment>
    <comment ref="AL30" authorId="0" shapeId="0" xr:uid="{00000000-0006-0000-1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E9F9B89-3C9D-4EC5-B2C3-138D220ACAB4}">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1100-00002E000000}">
      <text>
        <r>
          <rPr>
            <sz val="9"/>
            <color indexed="81"/>
            <rFont val="ＭＳ Ｐゴシック"/>
            <family val="3"/>
            <charset val="128"/>
          </rPr>
          <t>右上のフローから、自動的に計算されます。</t>
        </r>
      </text>
    </comment>
    <comment ref="AS31" authorId="0" shapeId="0" xr:uid="{00000000-0006-0000-1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F7F62699-7B5B-42F9-A6AB-66B7DE731105}">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1100-000031000000}">
      <text>
        <r>
          <rPr>
            <sz val="9"/>
            <color indexed="81"/>
            <rFont val="ＭＳ Ｐゴシック"/>
            <family val="3"/>
            <charset val="128"/>
          </rPr>
          <t>右上のフローから、自動的に計算されます。</t>
        </r>
      </text>
    </comment>
    <comment ref="D33" authorId="0" shapeId="0" xr:uid="{4B1D2895-CE07-4964-B483-5CC70EE90C58}">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1100-000033000000}">
      <text>
        <r>
          <rPr>
            <sz val="9"/>
            <color indexed="81"/>
            <rFont val="ＭＳ Ｐゴシック"/>
            <family val="3"/>
            <charset val="128"/>
          </rPr>
          <t>右上のフローから、自動的に計算されます。</t>
        </r>
      </text>
    </comment>
    <comment ref="R33" authorId="0" shapeId="0" xr:uid="{00000000-0006-0000-11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100-000001000000}">
      <text>
        <r>
          <rPr>
            <sz val="10"/>
            <color indexed="81"/>
            <rFont val="ＭＳ Ｐゴシック"/>
            <family val="3"/>
            <charset val="128"/>
          </rPr>
          <t>「表紙」シートで選択された○印が自動的に反映されます。</t>
        </r>
      </text>
    </comment>
    <comment ref="AU4" authorId="0" shapeId="0" xr:uid="{00000000-0006-0000-0100-000002000000}">
      <text>
        <r>
          <rPr>
            <sz val="10"/>
            <color indexed="81"/>
            <rFont val="ＭＳ Ｐゴシック"/>
            <family val="3"/>
            <charset val="128"/>
          </rPr>
          <t>「表紙」シートで選択された○印が自動的に反映されます。</t>
        </r>
      </text>
    </comment>
    <comment ref="AF5" authorId="0" shapeId="0" xr:uid="{00000000-0006-0000-0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1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1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1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100-00000C000000}">
      <text>
        <r>
          <rPr>
            <sz val="9"/>
            <color indexed="81"/>
            <rFont val="ＭＳ Ｐゴシック"/>
            <family val="3"/>
            <charset val="128"/>
          </rPr>
          <t>同上</t>
        </r>
      </text>
    </comment>
    <comment ref="P18" authorId="0" shapeId="0" xr:uid="{00000000-0006-0000-0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100-00000E000000}">
      <text>
        <r>
          <rPr>
            <sz val="9"/>
            <color indexed="81"/>
            <rFont val="ＭＳ Ｐゴシック"/>
            <family val="3"/>
            <charset val="128"/>
          </rPr>
          <t>⑧、⑨、※3及びｂの合計から自動的に計算されます。</t>
        </r>
      </text>
    </comment>
    <comment ref="AH18" authorId="0" shapeId="0" xr:uid="{00000000-0006-0000-0100-00000F000000}">
      <text>
        <r>
          <rPr>
            <sz val="9"/>
            <color indexed="81"/>
            <rFont val="ＭＳ Ｐゴシック"/>
            <family val="3"/>
            <charset val="128"/>
          </rPr>
          <t>右にあるｂ-1およびｂ-2から、自動的に計算されます。</t>
        </r>
      </text>
    </comment>
    <comment ref="AO18" authorId="0" shapeId="0" xr:uid="{00000000-0006-0000-0100-000010000000}">
      <text>
        <r>
          <rPr>
            <sz val="9"/>
            <color indexed="81"/>
            <rFont val="ＭＳ Ｐゴシック"/>
            <family val="3"/>
            <charset val="128"/>
          </rPr>
          <t>右側にある3つの委託目的別内訳量から、自動的に計算されます。</t>
        </r>
      </text>
    </comment>
    <comment ref="AU18" authorId="0" shapeId="0" xr:uid="{00000000-0006-0000-0100-000011000000}">
      <text>
        <r>
          <rPr>
            <sz val="9"/>
            <color indexed="81"/>
            <rFont val="ＭＳ Ｐゴシック"/>
            <family val="3"/>
            <charset val="128"/>
          </rPr>
          <t>同上</t>
        </r>
      </text>
    </comment>
    <comment ref="P21" authorId="0" shapeId="0" xr:uid="{00000000-0006-0000-0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0000000-0006-0000-0100-000015000000}">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100-000016000000}">
      <text>
        <r>
          <rPr>
            <sz val="9"/>
            <color indexed="81"/>
            <rFont val="ＭＳ Ｐゴシック"/>
            <family val="3"/>
            <charset val="128"/>
          </rPr>
          <t>右上のフローから、自動的に計算されます。</t>
        </r>
      </text>
    </comment>
    <comment ref="P24" authorId="0" shapeId="0" xr:uid="{00000000-0006-0000-0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E3BF049-2F01-4BFF-9C31-870D68B36197}">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100-00001A000000}">
      <text>
        <r>
          <rPr>
            <sz val="9"/>
            <color indexed="81"/>
            <rFont val="ＭＳ Ｐゴシック"/>
            <family val="3"/>
            <charset val="128"/>
          </rPr>
          <t>右上のフローから、自動的に計算されます。</t>
        </r>
      </text>
    </comment>
    <comment ref="D26" authorId="0" shapeId="0" xr:uid="{91837C77-AA1F-4EF1-ADA7-B5E60EB802F8}">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100-00001C000000}">
      <text>
        <r>
          <rPr>
            <sz val="9"/>
            <color indexed="81"/>
            <rFont val="ＭＳ Ｐゴシック"/>
            <family val="3"/>
            <charset val="128"/>
          </rPr>
          <t>右上のフローから、自動的に計算されます。</t>
        </r>
      </text>
    </comment>
    <comment ref="D27" authorId="0" shapeId="0" xr:uid="{08C02637-855C-4E22-955E-38FDF3D0BF2D}">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100-00001E000000}">
      <text>
        <r>
          <rPr>
            <sz val="9"/>
            <color indexed="81"/>
            <rFont val="ＭＳ Ｐゴシック"/>
            <family val="3"/>
            <charset val="128"/>
          </rPr>
          <t>右上のフローから、自動的に計算されます。</t>
        </r>
      </text>
    </comment>
    <comment ref="P27" authorId="0" shapeId="0" xr:uid="{00000000-0006-0000-0100-00001F000000}">
      <text>
        <r>
          <rPr>
            <sz val="9"/>
            <color indexed="81"/>
            <rFont val="ＭＳ Ｐゴシック"/>
            <family val="3"/>
            <charset val="128"/>
          </rPr>
          <t>下にあるＢ-1およびＢ-2から、自動的に計算されます。</t>
        </r>
      </text>
    </comment>
    <comment ref="AL27" authorId="0" shapeId="0" xr:uid="{00000000-0006-0000-0100-000020000000}">
      <text>
        <r>
          <rPr>
            <sz val="9"/>
            <color indexed="81"/>
            <rFont val="ＭＳ Ｐゴシック"/>
            <family val="3"/>
            <charset val="128"/>
          </rPr>
          <t>Ｂとｂの合計が自動的に計算されます。</t>
        </r>
      </text>
    </comment>
    <comment ref="AS27" authorId="0" shapeId="0" xr:uid="{00000000-0006-0000-0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1B7F2EF8-F529-4FAE-9262-9CAB67E96879}">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100-000023000000}">
      <text>
        <r>
          <rPr>
            <sz val="9"/>
            <color indexed="81"/>
            <rFont val="ＭＳ Ｐゴシック"/>
            <family val="3"/>
            <charset val="128"/>
          </rPr>
          <t>右上のフローから、自動的に計算されます。</t>
        </r>
      </text>
    </comment>
    <comment ref="AA28" authorId="0" shapeId="0" xr:uid="{00000000-0006-0000-01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09856EB-207B-4158-863C-476D4FFF309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100-000026000000}">
      <text>
        <r>
          <rPr>
            <sz val="9"/>
            <color indexed="81"/>
            <rFont val="ＭＳ Ｐゴシック"/>
            <family val="3"/>
            <charset val="128"/>
          </rPr>
          <t>右上のフローから、自動的に計算されます。</t>
        </r>
      </text>
    </comment>
    <comment ref="AA29" authorId="0" shapeId="0" xr:uid="{00000000-0006-0000-0100-000027000000}">
      <text>
        <r>
          <rPr>
            <sz val="9"/>
            <color indexed="81"/>
            <rFont val="ＭＳ Ｐゴシック"/>
            <family val="3"/>
            <charset val="128"/>
          </rPr>
          <t>同上</t>
        </r>
      </text>
    </comment>
    <comment ref="D30" authorId="0" shapeId="0" xr:uid="{DB32158B-E189-4918-9E2C-E632D48CAAAD}">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100-000029000000}">
      <text>
        <r>
          <rPr>
            <sz val="9"/>
            <color indexed="81"/>
            <rFont val="ＭＳ Ｐゴシック"/>
            <family val="3"/>
            <charset val="128"/>
          </rPr>
          <t>右上のフローから、自動的に計算されます。</t>
        </r>
      </text>
    </comment>
    <comment ref="R30" authorId="0" shapeId="0" xr:uid="{00000000-0006-0000-0100-00002A000000}">
      <text>
        <r>
          <rPr>
            <sz val="9"/>
            <color indexed="81"/>
            <rFont val="ＭＳ Ｐゴシック"/>
            <family val="3"/>
            <charset val="128"/>
          </rPr>
          <t>右側にある3つの委託目的別内訳量から、自動的に計算されます。</t>
        </r>
      </text>
    </comment>
    <comment ref="AA30" authorId="0" shapeId="0" xr:uid="{00000000-0006-0000-0100-00002B000000}">
      <text>
        <r>
          <rPr>
            <sz val="9"/>
            <color indexed="81"/>
            <rFont val="ＭＳ Ｐゴシック"/>
            <family val="3"/>
            <charset val="128"/>
          </rPr>
          <t>同上</t>
        </r>
      </text>
    </comment>
    <comment ref="AL30" authorId="0" shapeId="0" xr:uid="{00000000-0006-0000-0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36A4D26-D823-4A8A-8EB4-5B12A45C86FE}">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100-00002E000000}">
      <text>
        <r>
          <rPr>
            <sz val="9"/>
            <color indexed="81"/>
            <rFont val="ＭＳ Ｐゴシック"/>
            <family val="3"/>
            <charset val="128"/>
          </rPr>
          <t>右上のフローから、自動的に計算されます。</t>
        </r>
      </text>
    </comment>
    <comment ref="AS31" authorId="0" shapeId="0" xr:uid="{00000000-0006-0000-0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820A9FD4-8970-4820-A47B-3BA57E3D3E90}">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100-000031000000}">
      <text>
        <r>
          <rPr>
            <sz val="9"/>
            <color indexed="81"/>
            <rFont val="ＭＳ Ｐゴシック"/>
            <family val="3"/>
            <charset val="128"/>
          </rPr>
          <t>右上のフローから、自動的に計算されます。</t>
        </r>
      </text>
    </comment>
    <comment ref="D33" authorId="0" shapeId="0" xr:uid="{00000000-0006-0000-0100-000032000000}">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100-000033000000}">
      <text>
        <r>
          <rPr>
            <sz val="9"/>
            <color indexed="81"/>
            <rFont val="ＭＳ Ｐゴシック"/>
            <family val="3"/>
            <charset val="128"/>
          </rPr>
          <t>右上のフローから、自動的に計算されます。</t>
        </r>
      </text>
    </comment>
    <comment ref="R33" authorId="0" shapeId="0" xr:uid="{00000000-0006-0000-01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200-000001000000}">
      <text>
        <r>
          <rPr>
            <sz val="10"/>
            <color indexed="81"/>
            <rFont val="ＭＳ Ｐゴシック"/>
            <family val="3"/>
            <charset val="128"/>
          </rPr>
          <t>「表紙」シートで選択された○印が自動的に反映されます。</t>
        </r>
      </text>
    </comment>
    <comment ref="AU4" authorId="0" shapeId="0" xr:uid="{00000000-0006-0000-0200-000002000000}">
      <text>
        <r>
          <rPr>
            <sz val="10"/>
            <color indexed="81"/>
            <rFont val="ＭＳ Ｐゴシック"/>
            <family val="3"/>
            <charset val="128"/>
          </rPr>
          <t>「表紙」シートで選択された○印が自動的に反映されます。</t>
        </r>
      </text>
    </comment>
    <comment ref="AF5" authorId="0" shapeId="0" xr:uid="{00000000-0006-0000-0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2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2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2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2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2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2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200-00000C000000}">
      <text>
        <r>
          <rPr>
            <sz val="9"/>
            <color indexed="81"/>
            <rFont val="ＭＳ Ｐゴシック"/>
            <family val="3"/>
            <charset val="128"/>
          </rPr>
          <t>同上</t>
        </r>
      </text>
    </comment>
    <comment ref="P18" authorId="0" shapeId="0" xr:uid="{00000000-0006-0000-02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200-00000E000000}">
      <text>
        <r>
          <rPr>
            <sz val="9"/>
            <color indexed="81"/>
            <rFont val="ＭＳ Ｐゴシック"/>
            <family val="3"/>
            <charset val="128"/>
          </rPr>
          <t>⑧、⑨、※3及びｂの合計から自動的に計算されます。</t>
        </r>
      </text>
    </comment>
    <comment ref="AH18" authorId="0" shapeId="0" xr:uid="{00000000-0006-0000-0200-00000F000000}">
      <text>
        <r>
          <rPr>
            <sz val="9"/>
            <color indexed="81"/>
            <rFont val="ＭＳ Ｐゴシック"/>
            <family val="3"/>
            <charset val="128"/>
          </rPr>
          <t>右にあるｂ-1およびｂ-2から、自動的に計算されます。</t>
        </r>
      </text>
    </comment>
    <comment ref="AO18" authorId="0" shapeId="0" xr:uid="{00000000-0006-0000-0200-000010000000}">
      <text>
        <r>
          <rPr>
            <sz val="9"/>
            <color indexed="81"/>
            <rFont val="ＭＳ Ｐゴシック"/>
            <family val="3"/>
            <charset val="128"/>
          </rPr>
          <t>右側にある3つの委託目的別内訳量から、自動的に計算されます。</t>
        </r>
      </text>
    </comment>
    <comment ref="AU18" authorId="0" shapeId="0" xr:uid="{00000000-0006-0000-0200-000011000000}">
      <text>
        <r>
          <rPr>
            <sz val="9"/>
            <color indexed="81"/>
            <rFont val="ＭＳ Ｐゴシック"/>
            <family val="3"/>
            <charset val="128"/>
          </rPr>
          <t>同上</t>
        </r>
      </text>
    </comment>
    <comment ref="P21" authorId="0" shapeId="0" xr:uid="{00000000-0006-0000-02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2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635DFEB-F482-43B7-AEE8-2C507CBDFAF7}">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200-000016000000}">
      <text>
        <r>
          <rPr>
            <sz val="9"/>
            <color indexed="81"/>
            <rFont val="ＭＳ Ｐゴシック"/>
            <family val="3"/>
            <charset val="128"/>
          </rPr>
          <t>右上のフローから、自動的に計算されます。</t>
        </r>
      </text>
    </comment>
    <comment ref="P24" authorId="0" shapeId="0" xr:uid="{00000000-0006-0000-02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2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F19679F-AF49-4F00-B313-149BF0EC99D6}">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200-00001A000000}">
      <text>
        <r>
          <rPr>
            <sz val="9"/>
            <color indexed="81"/>
            <rFont val="ＭＳ Ｐゴシック"/>
            <family val="3"/>
            <charset val="128"/>
          </rPr>
          <t>右上のフローから、自動的に計算されます。</t>
        </r>
      </text>
    </comment>
    <comment ref="D26" authorId="0" shapeId="0" xr:uid="{3209A782-5829-4AAF-98ED-A346C1FC0098}">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200-00001C000000}">
      <text>
        <r>
          <rPr>
            <sz val="9"/>
            <color indexed="81"/>
            <rFont val="ＭＳ Ｐゴシック"/>
            <family val="3"/>
            <charset val="128"/>
          </rPr>
          <t>右上のフローから、自動的に計算されます。</t>
        </r>
      </text>
    </comment>
    <comment ref="D27" authorId="0" shapeId="0" xr:uid="{8F33325C-C63D-4B23-AD19-923C82F644A9}">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200-00001E000000}">
      <text>
        <r>
          <rPr>
            <sz val="9"/>
            <color indexed="81"/>
            <rFont val="ＭＳ Ｐゴシック"/>
            <family val="3"/>
            <charset val="128"/>
          </rPr>
          <t>右上のフローから、自動的に計算されます。</t>
        </r>
      </text>
    </comment>
    <comment ref="P27" authorId="0" shapeId="0" xr:uid="{00000000-0006-0000-0200-00001F000000}">
      <text>
        <r>
          <rPr>
            <sz val="9"/>
            <color indexed="81"/>
            <rFont val="ＭＳ Ｐゴシック"/>
            <family val="3"/>
            <charset val="128"/>
          </rPr>
          <t>下にあるＢ-1およびＢ-2から、自動的に計算されます。</t>
        </r>
      </text>
    </comment>
    <comment ref="AL27" authorId="0" shapeId="0" xr:uid="{00000000-0006-0000-0200-000020000000}">
      <text>
        <r>
          <rPr>
            <sz val="9"/>
            <color indexed="81"/>
            <rFont val="ＭＳ Ｐゴシック"/>
            <family val="3"/>
            <charset val="128"/>
          </rPr>
          <t>Ｂとｂの合計が自動的に計算されます。</t>
        </r>
      </text>
    </comment>
    <comment ref="AS27" authorId="0" shapeId="0" xr:uid="{00000000-0006-0000-02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00D3B78D-5898-4B35-9FDF-E8BABB97A1DA}">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200-000023000000}">
      <text>
        <r>
          <rPr>
            <sz val="9"/>
            <color indexed="81"/>
            <rFont val="ＭＳ Ｐゴシック"/>
            <family val="3"/>
            <charset val="128"/>
          </rPr>
          <t>右上のフローから、自動的に計算されます。</t>
        </r>
      </text>
    </comment>
    <comment ref="AA28" authorId="0" shapeId="0" xr:uid="{00000000-0006-0000-02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5B33AE8-9552-4C31-9B92-38BCDE5FEE28}">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200-000026000000}">
      <text>
        <r>
          <rPr>
            <sz val="9"/>
            <color indexed="81"/>
            <rFont val="ＭＳ Ｐゴシック"/>
            <family val="3"/>
            <charset val="128"/>
          </rPr>
          <t>右上のフローから、自動的に計算されます。</t>
        </r>
      </text>
    </comment>
    <comment ref="AA29" authorId="0" shapeId="0" xr:uid="{00000000-0006-0000-0200-000027000000}">
      <text>
        <r>
          <rPr>
            <sz val="9"/>
            <color indexed="81"/>
            <rFont val="ＭＳ Ｐゴシック"/>
            <family val="3"/>
            <charset val="128"/>
          </rPr>
          <t>同上</t>
        </r>
      </text>
    </comment>
    <comment ref="D30" authorId="0" shapeId="0" xr:uid="{15018FF1-925D-4EA4-B810-421311CC9D69}">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200-000029000000}">
      <text>
        <r>
          <rPr>
            <sz val="9"/>
            <color indexed="81"/>
            <rFont val="ＭＳ Ｐゴシック"/>
            <family val="3"/>
            <charset val="128"/>
          </rPr>
          <t>右上のフローから、自動的に計算されます。</t>
        </r>
      </text>
    </comment>
    <comment ref="R30" authorId="0" shapeId="0" xr:uid="{00000000-0006-0000-0200-00002A000000}">
      <text>
        <r>
          <rPr>
            <sz val="9"/>
            <color indexed="81"/>
            <rFont val="ＭＳ Ｐゴシック"/>
            <family val="3"/>
            <charset val="128"/>
          </rPr>
          <t>右側にある3つの委託目的別内訳量から、自動的に計算されます。</t>
        </r>
      </text>
    </comment>
    <comment ref="AA30" authorId="0" shapeId="0" xr:uid="{00000000-0006-0000-0200-00002B000000}">
      <text>
        <r>
          <rPr>
            <sz val="9"/>
            <color indexed="81"/>
            <rFont val="ＭＳ Ｐゴシック"/>
            <family val="3"/>
            <charset val="128"/>
          </rPr>
          <t>同上</t>
        </r>
      </text>
    </comment>
    <comment ref="AL30" authorId="0" shapeId="0" xr:uid="{00000000-0006-0000-02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25D984C1-DD98-4D77-9190-BC4005A7CB6B}">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200-00002E000000}">
      <text>
        <r>
          <rPr>
            <sz val="9"/>
            <color indexed="81"/>
            <rFont val="ＭＳ Ｐゴシック"/>
            <family val="3"/>
            <charset val="128"/>
          </rPr>
          <t>右上のフローから、自動的に計算されます。</t>
        </r>
      </text>
    </comment>
    <comment ref="AS31" authorId="0" shapeId="0" xr:uid="{00000000-0006-0000-02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D0319D1A-DEDB-47F6-BE15-D49965EF9A77}">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200-000031000000}">
      <text>
        <r>
          <rPr>
            <sz val="9"/>
            <color indexed="81"/>
            <rFont val="ＭＳ Ｐゴシック"/>
            <family val="3"/>
            <charset val="128"/>
          </rPr>
          <t>右上のフローから、自動的に計算されます。</t>
        </r>
      </text>
    </comment>
    <comment ref="D33" authorId="0" shapeId="0" xr:uid="{F470CF48-05B8-4923-93A9-2084EE5A34F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200-000033000000}">
      <text>
        <r>
          <rPr>
            <sz val="9"/>
            <color indexed="81"/>
            <rFont val="ＭＳ Ｐゴシック"/>
            <family val="3"/>
            <charset val="128"/>
          </rPr>
          <t>右上のフローから、自動的に計算されます。</t>
        </r>
      </text>
    </comment>
    <comment ref="R33" authorId="0" shapeId="0" xr:uid="{00000000-0006-0000-02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300-000001000000}">
      <text>
        <r>
          <rPr>
            <sz val="10"/>
            <color indexed="81"/>
            <rFont val="ＭＳ Ｐゴシック"/>
            <family val="3"/>
            <charset val="128"/>
          </rPr>
          <t>「表紙」シートで選択された○印が自動的に反映されます。</t>
        </r>
      </text>
    </comment>
    <comment ref="AU4" authorId="0" shapeId="0" xr:uid="{00000000-0006-0000-0300-000002000000}">
      <text>
        <r>
          <rPr>
            <sz val="10"/>
            <color indexed="81"/>
            <rFont val="ＭＳ Ｐゴシック"/>
            <family val="3"/>
            <charset val="128"/>
          </rPr>
          <t>「表紙」シートで選択された○印が自動的に反映されます。</t>
        </r>
      </text>
    </comment>
    <comment ref="AF5" authorId="0" shapeId="0" xr:uid="{00000000-0006-0000-0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3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3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3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3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3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3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300-00000C000000}">
      <text>
        <r>
          <rPr>
            <sz val="9"/>
            <color indexed="81"/>
            <rFont val="ＭＳ Ｐゴシック"/>
            <family val="3"/>
            <charset val="128"/>
          </rPr>
          <t>同上</t>
        </r>
      </text>
    </comment>
    <comment ref="P18" authorId="0" shapeId="0" xr:uid="{00000000-0006-0000-03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300-00000E000000}">
      <text>
        <r>
          <rPr>
            <sz val="9"/>
            <color indexed="81"/>
            <rFont val="ＭＳ Ｐゴシック"/>
            <family val="3"/>
            <charset val="128"/>
          </rPr>
          <t>⑧、⑨、※3及びｂの合計から自動的に計算されます。</t>
        </r>
      </text>
    </comment>
    <comment ref="AH18" authorId="0" shapeId="0" xr:uid="{00000000-0006-0000-0300-00000F000000}">
      <text>
        <r>
          <rPr>
            <sz val="9"/>
            <color indexed="81"/>
            <rFont val="ＭＳ Ｐゴシック"/>
            <family val="3"/>
            <charset val="128"/>
          </rPr>
          <t>右にあるｂ-1およびｂ-2から、自動的に計算されます。</t>
        </r>
      </text>
    </comment>
    <comment ref="AO18" authorId="0" shapeId="0" xr:uid="{00000000-0006-0000-0300-000010000000}">
      <text>
        <r>
          <rPr>
            <sz val="9"/>
            <color indexed="81"/>
            <rFont val="ＭＳ Ｐゴシック"/>
            <family val="3"/>
            <charset val="128"/>
          </rPr>
          <t>右側にある3つの委託目的別内訳量から、自動的に計算されます。</t>
        </r>
      </text>
    </comment>
    <comment ref="AU18" authorId="0" shapeId="0" xr:uid="{00000000-0006-0000-0300-000011000000}">
      <text>
        <r>
          <rPr>
            <sz val="9"/>
            <color indexed="81"/>
            <rFont val="ＭＳ Ｐゴシック"/>
            <family val="3"/>
            <charset val="128"/>
          </rPr>
          <t>同上</t>
        </r>
      </text>
    </comment>
    <comment ref="P21" authorId="0" shapeId="0" xr:uid="{00000000-0006-0000-03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3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B8B5BFB-DC5F-4F65-939D-389D361383CA}">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300-000016000000}">
      <text>
        <r>
          <rPr>
            <sz val="9"/>
            <color indexed="81"/>
            <rFont val="ＭＳ Ｐゴシック"/>
            <family val="3"/>
            <charset val="128"/>
          </rPr>
          <t>右上のフローから、自動的に計算されます。</t>
        </r>
      </text>
    </comment>
    <comment ref="P24" authorId="0" shapeId="0" xr:uid="{00000000-0006-0000-03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3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35E6E4C-5761-4EFC-9E2B-5DC582AE5D0F}">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300-00001A000000}">
      <text>
        <r>
          <rPr>
            <sz val="9"/>
            <color indexed="81"/>
            <rFont val="ＭＳ Ｐゴシック"/>
            <family val="3"/>
            <charset val="128"/>
          </rPr>
          <t>右上のフローから、自動的に計算されます。</t>
        </r>
      </text>
    </comment>
    <comment ref="D26" authorId="0" shapeId="0" xr:uid="{D255CE12-738F-4842-87A1-958745D1C41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300-00001C000000}">
      <text>
        <r>
          <rPr>
            <sz val="9"/>
            <color indexed="81"/>
            <rFont val="ＭＳ Ｐゴシック"/>
            <family val="3"/>
            <charset val="128"/>
          </rPr>
          <t>右上のフローから、自動的に計算されます。</t>
        </r>
      </text>
    </comment>
    <comment ref="D27" authorId="0" shapeId="0" xr:uid="{F7C1F483-2C19-4EBF-A93E-5C5C89EC65DA}">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300-00001E000000}">
      <text>
        <r>
          <rPr>
            <sz val="9"/>
            <color indexed="81"/>
            <rFont val="ＭＳ Ｐゴシック"/>
            <family val="3"/>
            <charset val="128"/>
          </rPr>
          <t>右上のフローから、自動的に計算されます。</t>
        </r>
      </text>
    </comment>
    <comment ref="P27" authorId="0" shapeId="0" xr:uid="{00000000-0006-0000-0300-00001F000000}">
      <text>
        <r>
          <rPr>
            <sz val="9"/>
            <color indexed="81"/>
            <rFont val="ＭＳ Ｐゴシック"/>
            <family val="3"/>
            <charset val="128"/>
          </rPr>
          <t>下にあるＢ-1およびＢ-2から、自動的に計算されます。</t>
        </r>
      </text>
    </comment>
    <comment ref="AL27" authorId="0" shapeId="0" xr:uid="{00000000-0006-0000-0300-000020000000}">
      <text>
        <r>
          <rPr>
            <sz val="9"/>
            <color indexed="81"/>
            <rFont val="ＭＳ Ｐゴシック"/>
            <family val="3"/>
            <charset val="128"/>
          </rPr>
          <t>Ｂとｂの合計が自動的に計算されます。</t>
        </r>
      </text>
    </comment>
    <comment ref="AS27" authorId="0" shapeId="0" xr:uid="{00000000-0006-0000-03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0B3768C3-D3B1-4AB0-830B-E638579BD7A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300-000023000000}">
      <text>
        <r>
          <rPr>
            <sz val="9"/>
            <color indexed="81"/>
            <rFont val="ＭＳ Ｐゴシック"/>
            <family val="3"/>
            <charset val="128"/>
          </rPr>
          <t>右上のフローから、自動的に計算されます。</t>
        </r>
      </text>
    </comment>
    <comment ref="AA28" authorId="0" shapeId="0" xr:uid="{00000000-0006-0000-03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B856D490-FA7C-4D98-8A4B-B966D7DE18C7}">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300-000026000000}">
      <text>
        <r>
          <rPr>
            <sz val="9"/>
            <color indexed="81"/>
            <rFont val="ＭＳ Ｐゴシック"/>
            <family val="3"/>
            <charset val="128"/>
          </rPr>
          <t>右上のフローから、自動的に計算されます。</t>
        </r>
      </text>
    </comment>
    <comment ref="AA29" authorId="0" shapeId="0" xr:uid="{00000000-0006-0000-0300-000027000000}">
      <text>
        <r>
          <rPr>
            <sz val="9"/>
            <color indexed="81"/>
            <rFont val="ＭＳ Ｐゴシック"/>
            <family val="3"/>
            <charset val="128"/>
          </rPr>
          <t>同上</t>
        </r>
      </text>
    </comment>
    <comment ref="D30" authorId="0" shapeId="0" xr:uid="{CD5B1A9B-D272-4BF5-A633-11F23DE99CB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300-000029000000}">
      <text>
        <r>
          <rPr>
            <sz val="9"/>
            <color indexed="81"/>
            <rFont val="ＭＳ Ｐゴシック"/>
            <family val="3"/>
            <charset val="128"/>
          </rPr>
          <t>右上のフローから、自動的に計算されます。</t>
        </r>
      </text>
    </comment>
    <comment ref="R30" authorId="0" shapeId="0" xr:uid="{00000000-0006-0000-0300-00002A000000}">
      <text>
        <r>
          <rPr>
            <sz val="9"/>
            <color indexed="81"/>
            <rFont val="ＭＳ Ｐゴシック"/>
            <family val="3"/>
            <charset val="128"/>
          </rPr>
          <t>右側にある3つの委託目的別内訳量から、自動的に計算されます。</t>
        </r>
      </text>
    </comment>
    <comment ref="AA30" authorId="0" shapeId="0" xr:uid="{00000000-0006-0000-0300-00002B000000}">
      <text>
        <r>
          <rPr>
            <sz val="9"/>
            <color indexed="81"/>
            <rFont val="ＭＳ Ｐゴシック"/>
            <family val="3"/>
            <charset val="128"/>
          </rPr>
          <t>同上</t>
        </r>
      </text>
    </comment>
    <comment ref="AL30" authorId="0" shapeId="0" xr:uid="{00000000-0006-0000-03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40D36C8-E57C-4884-9D75-7147EB7C283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300-00002E000000}">
      <text>
        <r>
          <rPr>
            <sz val="9"/>
            <color indexed="81"/>
            <rFont val="ＭＳ Ｐゴシック"/>
            <family val="3"/>
            <charset val="128"/>
          </rPr>
          <t>右上のフローから、自動的に計算されます。</t>
        </r>
      </text>
    </comment>
    <comment ref="AS31" authorId="0" shapeId="0" xr:uid="{00000000-0006-0000-03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9F0E610E-2B05-4293-8D76-23F568E9E3B5}">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300-000031000000}">
      <text>
        <r>
          <rPr>
            <sz val="9"/>
            <color indexed="81"/>
            <rFont val="ＭＳ Ｐゴシック"/>
            <family val="3"/>
            <charset val="128"/>
          </rPr>
          <t>右上のフローから、自動的に計算されます。</t>
        </r>
      </text>
    </comment>
    <comment ref="D33" authorId="0" shapeId="0" xr:uid="{DD834FD4-7982-41B9-BD17-11A9E4F314AE}">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300-000033000000}">
      <text>
        <r>
          <rPr>
            <sz val="9"/>
            <color indexed="81"/>
            <rFont val="ＭＳ Ｐゴシック"/>
            <family val="3"/>
            <charset val="128"/>
          </rPr>
          <t>右上のフローから、自動的に計算されます。</t>
        </r>
      </text>
    </comment>
    <comment ref="R33" authorId="0" shapeId="0" xr:uid="{00000000-0006-0000-03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400-000001000000}">
      <text>
        <r>
          <rPr>
            <sz val="10"/>
            <color indexed="81"/>
            <rFont val="ＭＳ Ｐゴシック"/>
            <family val="3"/>
            <charset val="128"/>
          </rPr>
          <t>「表紙」シートで選択された○印が自動的に反映されます。</t>
        </r>
      </text>
    </comment>
    <comment ref="AU4" authorId="0" shapeId="0" xr:uid="{00000000-0006-0000-0400-000002000000}">
      <text>
        <r>
          <rPr>
            <sz val="10"/>
            <color indexed="81"/>
            <rFont val="ＭＳ Ｐゴシック"/>
            <family val="3"/>
            <charset val="128"/>
          </rPr>
          <t>「表紙」シートで選択された○印が自動的に反映されます。</t>
        </r>
      </text>
    </comment>
    <comment ref="AF5" authorId="0" shapeId="0" xr:uid="{00000000-0006-0000-0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4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4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4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4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4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4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400-00000C000000}">
      <text>
        <r>
          <rPr>
            <sz val="9"/>
            <color indexed="81"/>
            <rFont val="ＭＳ Ｐゴシック"/>
            <family val="3"/>
            <charset val="128"/>
          </rPr>
          <t>同上</t>
        </r>
      </text>
    </comment>
    <comment ref="P18" authorId="0" shapeId="0" xr:uid="{00000000-0006-0000-04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400-00000E000000}">
      <text>
        <r>
          <rPr>
            <sz val="9"/>
            <color indexed="81"/>
            <rFont val="ＭＳ Ｐゴシック"/>
            <family val="3"/>
            <charset val="128"/>
          </rPr>
          <t>⑧、⑨、※3及びｂの合計から自動的に計算されます。</t>
        </r>
      </text>
    </comment>
    <comment ref="AH18" authorId="0" shapeId="0" xr:uid="{00000000-0006-0000-0400-00000F000000}">
      <text>
        <r>
          <rPr>
            <sz val="9"/>
            <color indexed="81"/>
            <rFont val="ＭＳ Ｐゴシック"/>
            <family val="3"/>
            <charset val="128"/>
          </rPr>
          <t>右にあるｂ-1およびｂ-2から、自動的に計算されます。</t>
        </r>
      </text>
    </comment>
    <comment ref="AO18" authorId="0" shapeId="0" xr:uid="{00000000-0006-0000-0400-000010000000}">
      <text>
        <r>
          <rPr>
            <sz val="9"/>
            <color indexed="81"/>
            <rFont val="ＭＳ Ｐゴシック"/>
            <family val="3"/>
            <charset val="128"/>
          </rPr>
          <t>右側にある3つの委託目的別内訳量から、自動的に計算されます。</t>
        </r>
      </text>
    </comment>
    <comment ref="AU18" authorId="0" shapeId="0" xr:uid="{00000000-0006-0000-0400-000011000000}">
      <text>
        <r>
          <rPr>
            <sz val="9"/>
            <color indexed="81"/>
            <rFont val="ＭＳ Ｐゴシック"/>
            <family val="3"/>
            <charset val="128"/>
          </rPr>
          <t>同上</t>
        </r>
      </text>
    </comment>
    <comment ref="P21" authorId="0" shapeId="0" xr:uid="{00000000-0006-0000-04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4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DB1B5497-C013-4C73-987B-D52E7AA8D6EC}">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400-000016000000}">
      <text>
        <r>
          <rPr>
            <sz val="9"/>
            <color indexed="81"/>
            <rFont val="ＭＳ Ｐゴシック"/>
            <family val="3"/>
            <charset val="128"/>
          </rPr>
          <t>右上のフローから、自動的に計算されます。</t>
        </r>
      </text>
    </comment>
    <comment ref="P24" authorId="0" shapeId="0" xr:uid="{00000000-0006-0000-04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4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AD93714-A451-4F45-A21B-43B512234837}">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400-00001A000000}">
      <text>
        <r>
          <rPr>
            <sz val="9"/>
            <color indexed="81"/>
            <rFont val="ＭＳ Ｐゴシック"/>
            <family val="3"/>
            <charset val="128"/>
          </rPr>
          <t>右上のフローから、自動的に計算されます。</t>
        </r>
      </text>
    </comment>
    <comment ref="D26" authorId="0" shapeId="0" xr:uid="{D8E01783-9407-4EEF-9781-BBE03B5258AC}">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400-00001C000000}">
      <text>
        <r>
          <rPr>
            <sz val="9"/>
            <color indexed="81"/>
            <rFont val="ＭＳ Ｐゴシック"/>
            <family val="3"/>
            <charset val="128"/>
          </rPr>
          <t>右上のフローから、自動的に計算されます。</t>
        </r>
      </text>
    </comment>
    <comment ref="D27" authorId="0" shapeId="0" xr:uid="{41626ED6-0634-4329-9DB8-07ED4BA671BF}">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400-00001E000000}">
      <text>
        <r>
          <rPr>
            <sz val="9"/>
            <color indexed="81"/>
            <rFont val="ＭＳ Ｐゴシック"/>
            <family val="3"/>
            <charset val="128"/>
          </rPr>
          <t>右上のフローから、自動的に計算されます。</t>
        </r>
      </text>
    </comment>
    <comment ref="P27" authorId="0" shapeId="0" xr:uid="{00000000-0006-0000-0400-00001F000000}">
      <text>
        <r>
          <rPr>
            <sz val="9"/>
            <color indexed="81"/>
            <rFont val="ＭＳ Ｐゴシック"/>
            <family val="3"/>
            <charset val="128"/>
          </rPr>
          <t>下にあるＢ-1およびＢ-2から、自動的に計算されます。</t>
        </r>
      </text>
    </comment>
    <comment ref="AL27" authorId="0" shapeId="0" xr:uid="{00000000-0006-0000-0400-000020000000}">
      <text>
        <r>
          <rPr>
            <sz val="9"/>
            <color indexed="81"/>
            <rFont val="ＭＳ Ｐゴシック"/>
            <family val="3"/>
            <charset val="128"/>
          </rPr>
          <t>Ｂとｂの合計が自動的に計算されます。</t>
        </r>
      </text>
    </comment>
    <comment ref="AS27" authorId="0" shapeId="0" xr:uid="{00000000-0006-0000-04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D97938E-AB7F-44AD-A457-35BAE3B4F96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400-000023000000}">
      <text>
        <r>
          <rPr>
            <sz val="9"/>
            <color indexed="81"/>
            <rFont val="ＭＳ Ｐゴシック"/>
            <family val="3"/>
            <charset val="128"/>
          </rPr>
          <t>右上のフローから、自動的に計算されます。</t>
        </r>
      </text>
    </comment>
    <comment ref="AA28" authorId="0" shapeId="0" xr:uid="{00000000-0006-0000-04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46710442-7E2F-4E8C-A051-01D93B0E0B8A}">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400-000026000000}">
      <text>
        <r>
          <rPr>
            <sz val="9"/>
            <color indexed="81"/>
            <rFont val="ＭＳ Ｐゴシック"/>
            <family val="3"/>
            <charset val="128"/>
          </rPr>
          <t>右上のフローから、自動的に計算されます。</t>
        </r>
      </text>
    </comment>
    <comment ref="AA29" authorId="0" shapeId="0" xr:uid="{00000000-0006-0000-0400-000027000000}">
      <text>
        <r>
          <rPr>
            <sz val="9"/>
            <color indexed="81"/>
            <rFont val="ＭＳ Ｐゴシック"/>
            <family val="3"/>
            <charset val="128"/>
          </rPr>
          <t>同上</t>
        </r>
      </text>
    </comment>
    <comment ref="D30" authorId="0" shapeId="0" xr:uid="{53F951B9-9A8A-4DA5-A51E-F1C4210F4FB0}">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400-000029000000}">
      <text>
        <r>
          <rPr>
            <sz val="9"/>
            <color indexed="81"/>
            <rFont val="ＭＳ Ｐゴシック"/>
            <family val="3"/>
            <charset val="128"/>
          </rPr>
          <t>右上のフローから、自動的に計算されます。</t>
        </r>
      </text>
    </comment>
    <comment ref="R30" authorId="0" shapeId="0" xr:uid="{00000000-0006-0000-0400-00002A000000}">
      <text>
        <r>
          <rPr>
            <sz val="9"/>
            <color indexed="81"/>
            <rFont val="ＭＳ Ｐゴシック"/>
            <family val="3"/>
            <charset val="128"/>
          </rPr>
          <t>右側にある3つの委託目的別内訳量から、自動的に計算されます。</t>
        </r>
      </text>
    </comment>
    <comment ref="AA30" authorId="0" shapeId="0" xr:uid="{00000000-0006-0000-0400-00002B000000}">
      <text>
        <r>
          <rPr>
            <sz val="9"/>
            <color indexed="81"/>
            <rFont val="ＭＳ Ｐゴシック"/>
            <family val="3"/>
            <charset val="128"/>
          </rPr>
          <t>同上</t>
        </r>
      </text>
    </comment>
    <comment ref="AL30" authorId="0" shapeId="0" xr:uid="{00000000-0006-0000-04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785F30EA-8CBE-42B3-A30C-3ACBFFFA7148}">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400-00002E000000}">
      <text>
        <r>
          <rPr>
            <sz val="9"/>
            <color indexed="81"/>
            <rFont val="ＭＳ Ｐゴシック"/>
            <family val="3"/>
            <charset val="128"/>
          </rPr>
          <t>右上のフローから、自動的に計算されます。</t>
        </r>
      </text>
    </comment>
    <comment ref="AS31" authorId="0" shapeId="0" xr:uid="{00000000-0006-0000-04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3D4E602-47D7-4887-B22D-6F81C967A1ED}">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400-000031000000}">
      <text>
        <r>
          <rPr>
            <sz val="9"/>
            <color indexed="81"/>
            <rFont val="ＭＳ Ｐゴシック"/>
            <family val="3"/>
            <charset val="128"/>
          </rPr>
          <t>右上のフローから、自動的に計算されます。</t>
        </r>
      </text>
    </comment>
    <comment ref="D33" authorId="0" shapeId="0" xr:uid="{8CD3F43B-264F-4737-B525-DBF214A33ED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400-000033000000}">
      <text>
        <r>
          <rPr>
            <sz val="9"/>
            <color indexed="81"/>
            <rFont val="ＭＳ Ｐゴシック"/>
            <family val="3"/>
            <charset val="128"/>
          </rPr>
          <t>右上のフローから、自動的に計算されます。</t>
        </r>
      </text>
    </comment>
    <comment ref="R33" authorId="0" shapeId="0" xr:uid="{00000000-0006-0000-04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500-000001000000}">
      <text>
        <r>
          <rPr>
            <sz val="10"/>
            <color indexed="81"/>
            <rFont val="ＭＳ Ｐゴシック"/>
            <family val="3"/>
            <charset val="128"/>
          </rPr>
          <t>「表紙」シートで選択された○印が自動的に反映されます。</t>
        </r>
      </text>
    </comment>
    <comment ref="AU4" authorId="0" shapeId="0" xr:uid="{00000000-0006-0000-0500-000002000000}">
      <text>
        <r>
          <rPr>
            <sz val="10"/>
            <color indexed="81"/>
            <rFont val="ＭＳ Ｐゴシック"/>
            <family val="3"/>
            <charset val="128"/>
          </rPr>
          <t>「表紙」シートで選択された○印が自動的に反映されます。</t>
        </r>
      </text>
    </comment>
    <comment ref="AF5" authorId="0" shapeId="0" xr:uid="{00000000-0006-0000-05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5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5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5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5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5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5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5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5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500-00000C000000}">
      <text>
        <r>
          <rPr>
            <sz val="9"/>
            <color indexed="81"/>
            <rFont val="ＭＳ Ｐゴシック"/>
            <family val="3"/>
            <charset val="128"/>
          </rPr>
          <t>同上</t>
        </r>
      </text>
    </comment>
    <comment ref="P18" authorId="0" shapeId="0" xr:uid="{00000000-0006-0000-05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500-00000E000000}">
      <text>
        <r>
          <rPr>
            <sz val="9"/>
            <color indexed="81"/>
            <rFont val="ＭＳ Ｐゴシック"/>
            <family val="3"/>
            <charset val="128"/>
          </rPr>
          <t>⑧、⑨、※3及びｂの合計から自動的に計算されます。</t>
        </r>
      </text>
    </comment>
    <comment ref="AH18" authorId="0" shapeId="0" xr:uid="{00000000-0006-0000-0500-00000F000000}">
      <text>
        <r>
          <rPr>
            <sz val="9"/>
            <color indexed="81"/>
            <rFont val="ＭＳ Ｐゴシック"/>
            <family val="3"/>
            <charset val="128"/>
          </rPr>
          <t>右にあるｂ-1およびｂ-2から、自動的に計算されます。</t>
        </r>
      </text>
    </comment>
    <comment ref="AO18" authorId="0" shapeId="0" xr:uid="{00000000-0006-0000-0500-000010000000}">
      <text>
        <r>
          <rPr>
            <sz val="9"/>
            <color indexed="81"/>
            <rFont val="ＭＳ Ｐゴシック"/>
            <family val="3"/>
            <charset val="128"/>
          </rPr>
          <t>右側にある3つの委託目的別内訳量から、自動的に計算されます。</t>
        </r>
      </text>
    </comment>
    <comment ref="AU18" authorId="0" shapeId="0" xr:uid="{00000000-0006-0000-0500-000011000000}">
      <text>
        <r>
          <rPr>
            <sz val="9"/>
            <color indexed="81"/>
            <rFont val="ＭＳ Ｐゴシック"/>
            <family val="3"/>
            <charset val="128"/>
          </rPr>
          <t>同上</t>
        </r>
      </text>
    </comment>
    <comment ref="P21" authorId="0" shapeId="0" xr:uid="{00000000-0006-0000-05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5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5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DF2EF32-1CF5-459A-A779-EBFFCD73EE9F}">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500-000016000000}">
      <text>
        <r>
          <rPr>
            <sz val="9"/>
            <color indexed="81"/>
            <rFont val="ＭＳ Ｐゴシック"/>
            <family val="3"/>
            <charset val="128"/>
          </rPr>
          <t>右上のフローから、自動的に計算されます。</t>
        </r>
      </text>
    </comment>
    <comment ref="P24" authorId="0" shapeId="0" xr:uid="{00000000-0006-0000-05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5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1D040B9-2B18-42EB-977D-B30373EA13EC}">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500-00001A000000}">
      <text>
        <r>
          <rPr>
            <sz val="9"/>
            <color indexed="81"/>
            <rFont val="ＭＳ Ｐゴシック"/>
            <family val="3"/>
            <charset val="128"/>
          </rPr>
          <t>右上のフローから、自動的に計算されます。</t>
        </r>
      </text>
    </comment>
    <comment ref="D26" authorId="0" shapeId="0" xr:uid="{91037610-8168-4208-A16B-2D08F284ACB4}">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500-00001C000000}">
      <text>
        <r>
          <rPr>
            <sz val="9"/>
            <color indexed="81"/>
            <rFont val="ＭＳ Ｐゴシック"/>
            <family val="3"/>
            <charset val="128"/>
          </rPr>
          <t>右上のフローから、自動的に計算されます。</t>
        </r>
      </text>
    </comment>
    <comment ref="D27" authorId="0" shapeId="0" xr:uid="{81DB8CCF-08BF-4A39-AC0A-ED19FE2062FB}">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500-00001E000000}">
      <text>
        <r>
          <rPr>
            <sz val="9"/>
            <color indexed="81"/>
            <rFont val="ＭＳ Ｐゴシック"/>
            <family val="3"/>
            <charset val="128"/>
          </rPr>
          <t>右上のフローから、自動的に計算されます。</t>
        </r>
      </text>
    </comment>
    <comment ref="P27" authorId="0" shapeId="0" xr:uid="{00000000-0006-0000-0500-00001F000000}">
      <text>
        <r>
          <rPr>
            <sz val="9"/>
            <color indexed="81"/>
            <rFont val="ＭＳ Ｐゴシック"/>
            <family val="3"/>
            <charset val="128"/>
          </rPr>
          <t>下にあるＢ-1およびＢ-2から、自動的に計算されます。</t>
        </r>
      </text>
    </comment>
    <comment ref="AL27" authorId="0" shapeId="0" xr:uid="{00000000-0006-0000-0500-000020000000}">
      <text>
        <r>
          <rPr>
            <sz val="9"/>
            <color indexed="81"/>
            <rFont val="ＭＳ Ｐゴシック"/>
            <family val="3"/>
            <charset val="128"/>
          </rPr>
          <t>Ｂとｂの合計が自動的に計算されます。</t>
        </r>
      </text>
    </comment>
    <comment ref="AS27" authorId="0" shapeId="0" xr:uid="{00000000-0006-0000-05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D03739ED-1121-48E7-9992-13E26AF9CD8D}">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500-000023000000}">
      <text>
        <r>
          <rPr>
            <sz val="9"/>
            <color indexed="81"/>
            <rFont val="ＭＳ Ｐゴシック"/>
            <family val="3"/>
            <charset val="128"/>
          </rPr>
          <t>右上のフローから、自動的に計算されます。</t>
        </r>
      </text>
    </comment>
    <comment ref="AA28" authorId="0" shapeId="0" xr:uid="{00000000-0006-0000-05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F0C4903-3494-43C7-B8F3-2D68F7498BB3}">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500-000026000000}">
      <text>
        <r>
          <rPr>
            <sz val="9"/>
            <color indexed="81"/>
            <rFont val="ＭＳ Ｐゴシック"/>
            <family val="3"/>
            <charset val="128"/>
          </rPr>
          <t>右上のフローから、自動的に計算されます。</t>
        </r>
      </text>
    </comment>
    <comment ref="AA29" authorId="0" shapeId="0" xr:uid="{00000000-0006-0000-0500-000027000000}">
      <text>
        <r>
          <rPr>
            <sz val="9"/>
            <color indexed="81"/>
            <rFont val="ＭＳ Ｐゴシック"/>
            <family val="3"/>
            <charset val="128"/>
          </rPr>
          <t>同上</t>
        </r>
      </text>
    </comment>
    <comment ref="D30" authorId="0" shapeId="0" xr:uid="{A3B3FDAE-3CED-436C-9A4C-E0AED4A9AE85}">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500-000029000000}">
      <text>
        <r>
          <rPr>
            <sz val="9"/>
            <color indexed="81"/>
            <rFont val="ＭＳ Ｐゴシック"/>
            <family val="3"/>
            <charset val="128"/>
          </rPr>
          <t>右上のフローから、自動的に計算されます。</t>
        </r>
      </text>
    </comment>
    <comment ref="R30" authorId="0" shapeId="0" xr:uid="{00000000-0006-0000-0500-00002A000000}">
      <text>
        <r>
          <rPr>
            <sz val="9"/>
            <color indexed="81"/>
            <rFont val="ＭＳ Ｐゴシック"/>
            <family val="3"/>
            <charset val="128"/>
          </rPr>
          <t>右側にある3つの委託目的別内訳量から、自動的に計算されます。</t>
        </r>
      </text>
    </comment>
    <comment ref="AA30" authorId="0" shapeId="0" xr:uid="{00000000-0006-0000-0500-00002B000000}">
      <text>
        <r>
          <rPr>
            <sz val="9"/>
            <color indexed="81"/>
            <rFont val="ＭＳ Ｐゴシック"/>
            <family val="3"/>
            <charset val="128"/>
          </rPr>
          <t>同上</t>
        </r>
      </text>
    </comment>
    <comment ref="AL30" authorId="0" shapeId="0" xr:uid="{00000000-0006-0000-05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A101F088-AC5D-4FC0-B29F-551CBACBF4AA}">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500-00002E000000}">
      <text>
        <r>
          <rPr>
            <sz val="9"/>
            <color indexed="81"/>
            <rFont val="ＭＳ Ｐゴシック"/>
            <family val="3"/>
            <charset val="128"/>
          </rPr>
          <t>右上のフローから、自動的に計算されます。</t>
        </r>
      </text>
    </comment>
    <comment ref="AS31" authorId="0" shapeId="0" xr:uid="{00000000-0006-0000-05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761097AC-5B5A-4183-A073-D756E2739C2E}">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500-000031000000}">
      <text>
        <r>
          <rPr>
            <sz val="9"/>
            <color indexed="81"/>
            <rFont val="ＭＳ Ｐゴシック"/>
            <family val="3"/>
            <charset val="128"/>
          </rPr>
          <t>右上のフローから、自動的に計算されます。</t>
        </r>
      </text>
    </comment>
    <comment ref="D33" authorId="0" shapeId="0" xr:uid="{1744512E-C5B3-4F55-AA9E-424C59FBEA5A}">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500-000033000000}">
      <text>
        <r>
          <rPr>
            <sz val="9"/>
            <color indexed="81"/>
            <rFont val="ＭＳ Ｐゴシック"/>
            <family val="3"/>
            <charset val="128"/>
          </rPr>
          <t>右上のフローから、自動的に計算されます。</t>
        </r>
      </text>
    </comment>
    <comment ref="R33" authorId="0" shapeId="0" xr:uid="{00000000-0006-0000-05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600-000001000000}">
      <text>
        <r>
          <rPr>
            <sz val="10"/>
            <color indexed="81"/>
            <rFont val="ＭＳ Ｐゴシック"/>
            <family val="3"/>
            <charset val="128"/>
          </rPr>
          <t>「表紙」シートで選択された○印が自動的に反映されます。</t>
        </r>
      </text>
    </comment>
    <comment ref="AU4" authorId="0" shapeId="0" xr:uid="{00000000-0006-0000-0600-000002000000}">
      <text>
        <r>
          <rPr>
            <sz val="10"/>
            <color indexed="81"/>
            <rFont val="ＭＳ Ｐゴシック"/>
            <family val="3"/>
            <charset val="128"/>
          </rPr>
          <t>「表紙」シートで選択された○印が自動的に反映されます。</t>
        </r>
      </text>
    </comment>
    <comment ref="AF5" authorId="0" shapeId="0" xr:uid="{00000000-0006-0000-06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6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6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6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6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6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6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6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6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600-00000C000000}">
      <text>
        <r>
          <rPr>
            <sz val="9"/>
            <color indexed="81"/>
            <rFont val="ＭＳ Ｐゴシック"/>
            <family val="3"/>
            <charset val="128"/>
          </rPr>
          <t>同上</t>
        </r>
      </text>
    </comment>
    <comment ref="P18" authorId="0" shapeId="0" xr:uid="{00000000-0006-0000-06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600-00000E000000}">
      <text>
        <r>
          <rPr>
            <sz val="9"/>
            <color indexed="81"/>
            <rFont val="ＭＳ Ｐゴシック"/>
            <family val="3"/>
            <charset val="128"/>
          </rPr>
          <t>⑧、⑨、※3及びｂの合計から自動的に計算されます。</t>
        </r>
      </text>
    </comment>
    <comment ref="AH18" authorId="0" shapeId="0" xr:uid="{00000000-0006-0000-0600-00000F000000}">
      <text>
        <r>
          <rPr>
            <sz val="9"/>
            <color indexed="81"/>
            <rFont val="ＭＳ Ｐゴシック"/>
            <family val="3"/>
            <charset val="128"/>
          </rPr>
          <t>右にあるｂ-1およびｂ-2から、自動的に計算されます。</t>
        </r>
      </text>
    </comment>
    <comment ref="AO18" authorId="0" shapeId="0" xr:uid="{00000000-0006-0000-0600-000010000000}">
      <text>
        <r>
          <rPr>
            <sz val="9"/>
            <color indexed="81"/>
            <rFont val="ＭＳ Ｐゴシック"/>
            <family val="3"/>
            <charset val="128"/>
          </rPr>
          <t>右側にある3つの委託目的別内訳量から、自動的に計算されます。</t>
        </r>
      </text>
    </comment>
    <comment ref="AU18" authorId="0" shapeId="0" xr:uid="{00000000-0006-0000-0600-000011000000}">
      <text>
        <r>
          <rPr>
            <sz val="9"/>
            <color indexed="81"/>
            <rFont val="ＭＳ Ｐゴシック"/>
            <family val="3"/>
            <charset val="128"/>
          </rPr>
          <t>同上</t>
        </r>
      </text>
    </comment>
    <comment ref="P21" authorId="0" shapeId="0" xr:uid="{00000000-0006-0000-06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6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6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E01155E-D448-4AE0-AAFC-CB46C0DA1DDA}">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600-000016000000}">
      <text>
        <r>
          <rPr>
            <sz val="9"/>
            <color indexed="81"/>
            <rFont val="ＭＳ Ｐゴシック"/>
            <family val="3"/>
            <charset val="128"/>
          </rPr>
          <t>右上のフローから、自動的に計算されます。</t>
        </r>
      </text>
    </comment>
    <comment ref="P24" authorId="0" shapeId="0" xr:uid="{00000000-0006-0000-06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6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FC21A81-D0DD-498B-B1AA-EEBD73D99F20}">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600-00001A000000}">
      <text>
        <r>
          <rPr>
            <sz val="9"/>
            <color indexed="81"/>
            <rFont val="ＭＳ Ｐゴシック"/>
            <family val="3"/>
            <charset val="128"/>
          </rPr>
          <t>右上のフローから、自動的に計算されます。</t>
        </r>
      </text>
    </comment>
    <comment ref="D26" authorId="0" shapeId="0" xr:uid="{F842ABAD-02D7-44A7-A445-D75C6900699B}">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600-00001C000000}">
      <text>
        <r>
          <rPr>
            <sz val="9"/>
            <color indexed="81"/>
            <rFont val="ＭＳ Ｐゴシック"/>
            <family val="3"/>
            <charset val="128"/>
          </rPr>
          <t>右上のフローから、自動的に計算されます。</t>
        </r>
      </text>
    </comment>
    <comment ref="D27" authorId="0" shapeId="0" xr:uid="{18C56FA0-7F1B-47C6-AEDE-348D5FF8EFE5}">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600-00001E000000}">
      <text>
        <r>
          <rPr>
            <sz val="9"/>
            <color indexed="81"/>
            <rFont val="ＭＳ Ｐゴシック"/>
            <family val="3"/>
            <charset val="128"/>
          </rPr>
          <t>右上のフローから、自動的に計算されます。</t>
        </r>
      </text>
    </comment>
    <comment ref="P27" authorId="0" shapeId="0" xr:uid="{00000000-0006-0000-0600-00001F000000}">
      <text>
        <r>
          <rPr>
            <sz val="9"/>
            <color indexed="81"/>
            <rFont val="ＭＳ Ｐゴシック"/>
            <family val="3"/>
            <charset val="128"/>
          </rPr>
          <t>下にあるＢ-1およびＢ-2から、自動的に計算されます。</t>
        </r>
      </text>
    </comment>
    <comment ref="AL27" authorId="0" shapeId="0" xr:uid="{00000000-0006-0000-0600-000020000000}">
      <text>
        <r>
          <rPr>
            <sz val="9"/>
            <color indexed="81"/>
            <rFont val="ＭＳ Ｐゴシック"/>
            <family val="3"/>
            <charset val="128"/>
          </rPr>
          <t>Ｂとｂの合計が自動的に計算されます。</t>
        </r>
      </text>
    </comment>
    <comment ref="AS27" authorId="0" shapeId="0" xr:uid="{00000000-0006-0000-06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BDFF90B8-FB16-4712-8321-D495834232F9}">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600-000023000000}">
      <text>
        <r>
          <rPr>
            <sz val="9"/>
            <color indexed="81"/>
            <rFont val="ＭＳ Ｐゴシック"/>
            <family val="3"/>
            <charset val="128"/>
          </rPr>
          <t>右上のフローから、自動的に計算されます。</t>
        </r>
      </text>
    </comment>
    <comment ref="AA28" authorId="0" shapeId="0" xr:uid="{00000000-0006-0000-06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3868AAD9-A2BB-4D59-8539-43CFC31C919D}">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600-000026000000}">
      <text>
        <r>
          <rPr>
            <sz val="9"/>
            <color indexed="81"/>
            <rFont val="ＭＳ Ｐゴシック"/>
            <family val="3"/>
            <charset val="128"/>
          </rPr>
          <t>右上のフローから、自動的に計算されます。</t>
        </r>
      </text>
    </comment>
    <comment ref="AA29" authorId="0" shapeId="0" xr:uid="{00000000-0006-0000-0600-000027000000}">
      <text>
        <r>
          <rPr>
            <sz val="9"/>
            <color indexed="81"/>
            <rFont val="ＭＳ Ｐゴシック"/>
            <family val="3"/>
            <charset val="128"/>
          </rPr>
          <t>同上</t>
        </r>
      </text>
    </comment>
    <comment ref="D30" authorId="0" shapeId="0" xr:uid="{1232ED6A-7D4A-4B2B-8E7E-FD7007295A9C}">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600-000029000000}">
      <text>
        <r>
          <rPr>
            <sz val="9"/>
            <color indexed="81"/>
            <rFont val="ＭＳ Ｐゴシック"/>
            <family val="3"/>
            <charset val="128"/>
          </rPr>
          <t>右上のフローから、自動的に計算されます。</t>
        </r>
      </text>
    </comment>
    <comment ref="R30" authorId="0" shapeId="0" xr:uid="{00000000-0006-0000-0600-00002A000000}">
      <text>
        <r>
          <rPr>
            <sz val="9"/>
            <color indexed="81"/>
            <rFont val="ＭＳ Ｐゴシック"/>
            <family val="3"/>
            <charset val="128"/>
          </rPr>
          <t>右側にある3つの委託目的別内訳量から、自動的に計算されます。</t>
        </r>
      </text>
    </comment>
    <comment ref="AA30" authorId="0" shapeId="0" xr:uid="{00000000-0006-0000-0600-00002B000000}">
      <text>
        <r>
          <rPr>
            <sz val="9"/>
            <color indexed="81"/>
            <rFont val="ＭＳ Ｐゴシック"/>
            <family val="3"/>
            <charset val="128"/>
          </rPr>
          <t>同上</t>
        </r>
      </text>
    </comment>
    <comment ref="AL30" authorId="0" shapeId="0" xr:uid="{00000000-0006-0000-06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27682680-93CB-4D08-A42B-8D1F0F455774}">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600-00002E000000}">
      <text>
        <r>
          <rPr>
            <sz val="9"/>
            <color indexed="81"/>
            <rFont val="ＭＳ Ｐゴシック"/>
            <family val="3"/>
            <charset val="128"/>
          </rPr>
          <t>右上のフローから、自動的に計算されます。</t>
        </r>
      </text>
    </comment>
    <comment ref="AS31" authorId="0" shapeId="0" xr:uid="{00000000-0006-0000-06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72B826CD-FCEE-42C5-A0C8-F7C5565D0BF4}">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600-000031000000}">
      <text>
        <r>
          <rPr>
            <sz val="9"/>
            <color indexed="81"/>
            <rFont val="ＭＳ Ｐゴシック"/>
            <family val="3"/>
            <charset val="128"/>
          </rPr>
          <t>右上のフローから、自動的に計算されます。</t>
        </r>
      </text>
    </comment>
    <comment ref="D33" authorId="0" shapeId="0" xr:uid="{0E52435F-FFAA-4FFF-B6DD-DA2C1E798222}">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600-000033000000}">
      <text>
        <r>
          <rPr>
            <sz val="9"/>
            <color indexed="81"/>
            <rFont val="ＭＳ Ｐゴシック"/>
            <family val="3"/>
            <charset val="128"/>
          </rPr>
          <t>右上のフローから、自動的に計算されます。</t>
        </r>
      </text>
    </comment>
    <comment ref="R33" authorId="0" shapeId="0" xr:uid="{00000000-0006-0000-06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700-000001000000}">
      <text>
        <r>
          <rPr>
            <sz val="10"/>
            <color indexed="81"/>
            <rFont val="ＭＳ Ｐゴシック"/>
            <family val="3"/>
            <charset val="128"/>
          </rPr>
          <t>「表紙」シートで選択された○印が自動的に反映されます。</t>
        </r>
      </text>
    </comment>
    <comment ref="AU4" authorId="0" shapeId="0" xr:uid="{00000000-0006-0000-0700-000002000000}">
      <text>
        <r>
          <rPr>
            <sz val="10"/>
            <color indexed="81"/>
            <rFont val="ＭＳ Ｐゴシック"/>
            <family val="3"/>
            <charset val="128"/>
          </rPr>
          <t>「表紙」シートで選択された○印が自動的に反映されます。</t>
        </r>
      </text>
    </comment>
    <comment ref="AF5" authorId="0" shapeId="0" xr:uid="{00000000-0006-0000-07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7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7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7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7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7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7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7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7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700-00000C000000}">
      <text>
        <r>
          <rPr>
            <sz val="9"/>
            <color indexed="81"/>
            <rFont val="ＭＳ Ｐゴシック"/>
            <family val="3"/>
            <charset val="128"/>
          </rPr>
          <t>同上</t>
        </r>
      </text>
    </comment>
    <comment ref="P18" authorId="0" shapeId="0" xr:uid="{00000000-0006-0000-07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700-00000E000000}">
      <text>
        <r>
          <rPr>
            <sz val="9"/>
            <color indexed="81"/>
            <rFont val="ＭＳ Ｐゴシック"/>
            <family val="3"/>
            <charset val="128"/>
          </rPr>
          <t>⑧、⑨、※3及びｂの合計から自動的に計算されます。</t>
        </r>
      </text>
    </comment>
    <comment ref="AH18" authorId="0" shapeId="0" xr:uid="{00000000-0006-0000-0700-00000F000000}">
      <text>
        <r>
          <rPr>
            <sz val="9"/>
            <color indexed="81"/>
            <rFont val="ＭＳ Ｐゴシック"/>
            <family val="3"/>
            <charset val="128"/>
          </rPr>
          <t>右にあるｂ-1およびｂ-2から、自動的に計算されます。</t>
        </r>
      </text>
    </comment>
    <comment ref="AO18" authorId="0" shapeId="0" xr:uid="{00000000-0006-0000-0700-000010000000}">
      <text>
        <r>
          <rPr>
            <sz val="9"/>
            <color indexed="81"/>
            <rFont val="ＭＳ Ｐゴシック"/>
            <family val="3"/>
            <charset val="128"/>
          </rPr>
          <t>右側にある3つの委託目的別内訳量から、自動的に計算されます。</t>
        </r>
      </text>
    </comment>
    <comment ref="AU18" authorId="0" shapeId="0" xr:uid="{00000000-0006-0000-0700-000011000000}">
      <text>
        <r>
          <rPr>
            <sz val="9"/>
            <color indexed="81"/>
            <rFont val="ＭＳ Ｐゴシック"/>
            <family val="3"/>
            <charset val="128"/>
          </rPr>
          <t>同上</t>
        </r>
      </text>
    </comment>
    <comment ref="P21" authorId="0" shapeId="0" xr:uid="{00000000-0006-0000-07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7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7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01C5315-E031-4FFF-A715-6B844F080000}">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700-000016000000}">
      <text>
        <r>
          <rPr>
            <sz val="9"/>
            <color indexed="81"/>
            <rFont val="ＭＳ Ｐゴシック"/>
            <family val="3"/>
            <charset val="128"/>
          </rPr>
          <t>右上のフローから、自動的に計算されます。</t>
        </r>
      </text>
    </comment>
    <comment ref="P24" authorId="0" shapeId="0" xr:uid="{00000000-0006-0000-07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7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A2BEB04-F70A-439C-859C-9176F5B624FE}">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700-00001A000000}">
      <text>
        <r>
          <rPr>
            <sz val="9"/>
            <color indexed="81"/>
            <rFont val="ＭＳ Ｐゴシック"/>
            <family val="3"/>
            <charset val="128"/>
          </rPr>
          <t>右上のフローから、自動的に計算されます。</t>
        </r>
      </text>
    </comment>
    <comment ref="D26" authorId="0" shapeId="0" xr:uid="{F9F73D85-A3BB-4640-BEA5-FC44ED249A0D}">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700-00001C000000}">
      <text>
        <r>
          <rPr>
            <sz val="9"/>
            <color indexed="81"/>
            <rFont val="ＭＳ Ｐゴシック"/>
            <family val="3"/>
            <charset val="128"/>
          </rPr>
          <t>右上のフローから、自動的に計算されます。</t>
        </r>
      </text>
    </comment>
    <comment ref="D27" authorId="0" shapeId="0" xr:uid="{09C691C4-1438-4DA0-B08F-9378909EAA09}">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700-00001E000000}">
      <text>
        <r>
          <rPr>
            <sz val="9"/>
            <color indexed="81"/>
            <rFont val="ＭＳ Ｐゴシック"/>
            <family val="3"/>
            <charset val="128"/>
          </rPr>
          <t>右上のフローから、自動的に計算されます。</t>
        </r>
      </text>
    </comment>
    <comment ref="P27" authorId="0" shapeId="0" xr:uid="{00000000-0006-0000-0700-00001F000000}">
      <text>
        <r>
          <rPr>
            <sz val="9"/>
            <color indexed="81"/>
            <rFont val="ＭＳ Ｐゴシック"/>
            <family val="3"/>
            <charset val="128"/>
          </rPr>
          <t>下にあるＢ-1およびＢ-2から、自動的に計算されます。</t>
        </r>
      </text>
    </comment>
    <comment ref="AL27" authorId="0" shapeId="0" xr:uid="{00000000-0006-0000-0700-000020000000}">
      <text>
        <r>
          <rPr>
            <sz val="9"/>
            <color indexed="81"/>
            <rFont val="ＭＳ Ｐゴシック"/>
            <family val="3"/>
            <charset val="128"/>
          </rPr>
          <t>Ｂとｂの合計が自動的に計算されます。</t>
        </r>
      </text>
    </comment>
    <comment ref="AS27" authorId="0" shapeId="0" xr:uid="{00000000-0006-0000-07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456A9C9F-EC0D-49C9-8728-E90239AB2BA4}">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700-000023000000}">
      <text>
        <r>
          <rPr>
            <sz val="9"/>
            <color indexed="81"/>
            <rFont val="ＭＳ Ｐゴシック"/>
            <family val="3"/>
            <charset val="128"/>
          </rPr>
          <t>右上のフローから、自動的に計算されます。</t>
        </r>
      </text>
    </comment>
    <comment ref="AA28" authorId="0" shapeId="0" xr:uid="{00000000-0006-0000-07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C78E3CC-082F-43AE-8A4F-B974BEF3BA0D}">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700-000026000000}">
      <text>
        <r>
          <rPr>
            <sz val="9"/>
            <color indexed="81"/>
            <rFont val="ＭＳ Ｐゴシック"/>
            <family val="3"/>
            <charset val="128"/>
          </rPr>
          <t>右上のフローから、自動的に計算されます。</t>
        </r>
      </text>
    </comment>
    <comment ref="AA29" authorId="0" shapeId="0" xr:uid="{00000000-0006-0000-0700-000027000000}">
      <text>
        <r>
          <rPr>
            <sz val="9"/>
            <color indexed="81"/>
            <rFont val="ＭＳ Ｐゴシック"/>
            <family val="3"/>
            <charset val="128"/>
          </rPr>
          <t>同上</t>
        </r>
      </text>
    </comment>
    <comment ref="D30" authorId="0" shapeId="0" xr:uid="{9921B4F6-FD2A-4831-818F-276535B246C9}">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700-000029000000}">
      <text>
        <r>
          <rPr>
            <sz val="9"/>
            <color indexed="81"/>
            <rFont val="ＭＳ Ｐゴシック"/>
            <family val="3"/>
            <charset val="128"/>
          </rPr>
          <t>右上のフローから、自動的に計算されます。</t>
        </r>
      </text>
    </comment>
    <comment ref="R30" authorId="0" shapeId="0" xr:uid="{00000000-0006-0000-0700-00002A000000}">
      <text>
        <r>
          <rPr>
            <sz val="9"/>
            <color indexed="81"/>
            <rFont val="ＭＳ Ｐゴシック"/>
            <family val="3"/>
            <charset val="128"/>
          </rPr>
          <t>右側にある3つの委託目的別内訳量から、自動的に計算されます。</t>
        </r>
      </text>
    </comment>
    <comment ref="AA30" authorId="0" shapeId="0" xr:uid="{00000000-0006-0000-0700-00002B000000}">
      <text>
        <r>
          <rPr>
            <sz val="9"/>
            <color indexed="81"/>
            <rFont val="ＭＳ Ｐゴシック"/>
            <family val="3"/>
            <charset val="128"/>
          </rPr>
          <t>同上</t>
        </r>
      </text>
    </comment>
    <comment ref="AL30" authorId="0" shapeId="0" xr:uid="{00000000-0006-0000-07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BCF7576-D9FB-4873-8441-213E06CDBAD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700-00002E000000}">
      <text>
        <r>
          <rPr>
            <sz val="9"/>
            <color indexed="81"/>
            <rFont val="ＭＳ Ｐゴシック"/>
            <family val="3"/>
            <charset val="128"/>
          </rPr>
          <t>右上のフローから、自動的に計算されます。</t>
        </r>
      </text>
    </comment>
    <comment ref="AS31" authorId="0" shapeId="0" xr:uid="{00000000-0006-0000-07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DA0FBF3-1F1A-41D8-A6AF-C585FED8CB66}">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700-000031000000}">
      <text>
        <r>
          <rPr>
            <sz val="9"/>
            <color indexed="81"/>
            <rFont val="ＭＳ Ｐゴシック"/>
            <family val="3"/>
            <charset val="128"/>
          </rPr>
          <t>右上のフローから、自動的に計算されます。</t>
        </r>
      </text>
    </comment>
    <comment ref="D33" authorId="0" shapeId="0" xr:uid="{F6DA99DF-7B76-4365-8E6B-934AE71EBE6D}">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700-000033000000}">
      <text>
        <r>
          <rPr>
            <sz val="9"/>
            <color indexed="81"/>
            <rFont val="ＭＳ Ｐゴシック"/>
            <family val="3"/>
            <charset val="128"/>
          </rPr>
          <t>右上のフローから、自動的に計算されます。</t>
        </r>
      </text>
    </comment>
    <comment ref="R33" authorId="0" shapeId="0" xr:uid="{00000000-0006-0000-07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800-000001000000}">
      <text>
        <r>
          <rPr>
            <sz val="10"/>
            <color indexed="81"/>
            <rFont val="ＭＳ Ｐゴシック"/>
            <family val="3"/>
            <charset val="128"/>
          </rPr>
          <t>「表紙」シートで選択された○印が自動的に反映されます。</t>
        </r>
      </text>
    </comment>
    <comment ref="AU4" authorId="0" shapeId="0" xr:uid="{00000000-0006-0000-0800-000002000000}">
      <text>
        <r>
          <rPr>
            <sz val="10"/>
            <color indexed="81"/>
            <rFont val="ＭＳ Ｐゴシック"/>
            <family val="3"/>
            <charset val="128"/>
          </rPr>
          <t>「表紙」シートで選択された○印が自動的に反映されます。</t>
        </r>
      </text>
    </comment>
    <comment ref="AF5" authorId="0" shapeId="0" xr:uid="{00000000-0006-0000-08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8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8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8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8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8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8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8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8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800-00000C000000}">
      <text>
        <r>
          <rPr>
            <sz val="9"/>
            <color indexed="81"/>
            <rFont val="ＭＳ Ｐゴシック"/>
            <family val="3"/>
            <charset val="128"/>
          </rPr>
          <t>同上</t>
        </r>
      </text>
    </comment>
    <comment ref="P18" authorId="0" shapeId="0" xr:uid="{00000000-0006-0000-08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800-00000E000000}">
      <text>
        <r>
          <rPr>
            <sz val="9"/>
            <color indexed="81"/>
            <rFont val="ＭＳ Ｐゴシック"/>
            <family val="3"/>
            <charset val="128"/>
          </rPr>
          <t>⑧、⑨、※3及びｂの合計から自動的に計算されます。</t>
        </r>
      </text>
    </comment>
    <comment ref="AH18" authorId="0" shapeId="0" xr:uid="{00000000-0006-0000-0800-00000F000000}">
      <text>
        <r>
          <rPr>
            <sz val="9"/>
            <color indexed="81"/>
            <rFont val="ＭＳ Ｐゴシック"/>
            <family val="3"/>
            <charset val="128"/>
          </rPr>
          <t>右にあるｂ-1およびｂ-2から、自動的に計算されます。</t>
        </r>
      </text>
    </comment>
    <comment ref="AO18" authorId="0" shapeId="0" xr:uid="{00000000-0006-0000-0800-000010000000}">
      <text>
        <r>
          <rPr>
            <sz val="9"/>
            <color indexed="81"/>
            <rFont val="ＭＳ Ｐゴシック"/>
            <family val="3"/>
            <charset val="128"/>
          </rPr>
          <t>右側にある3つの委託目的別内訳量から、自動的に計算されます。</t>
        </r>
      </text>
    </comment>
    <comment ref="AU18" authorId="0" shapeId="0" xr:uid="{00000000-0006-0000-0800-000011000000}">
      <text>
        <r>
          <rPr>
            <sz val="9"/>
            <color indexed="81"/>
            <rFont val="ＭＳ Ｐゴシック"/>
            <family val="3"/>
            <charset val="128"/>
          </rPr>
          <t>同上</t>
        </r>
      </text>
    </comment>
    <comment ref="P21" authorId="0" shapeId="0" xr:uid="{00000000-0006-0000-08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8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8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FC0E1950-32C9-4553-B191-C5450AFD0175}">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800-000016000000}">
      <text>
        <r>
          <rPr>
            <sz val="9"/>
            <color indexed="81"/>
            <rFont val="ＭＳ Ｐゴシック"/>
            <family val="3"/>
            <charset val="128"/>
          </rPr>
          <t>右上のフローから、自動的に計算されます。</t>
        </r>
      </text>
    </comment>
    <comment ref="P24" authorId="0" shapeId="0" xr:uid="{00000000-0006-0000-08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8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36AA5C8-D6E8-4711-ABBC-495CB4391316}">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800-00001A000000}">
      <text>
        <r>
          <rPr>
            <sz val="9"/>
            <color indexed="81"/>
            <rFont val="ＭＳ Ｐゴシック"/>
            <family val="3"/>
            <charset val="128"/>
          </rPr>
          <t>右上のフローから、自動的に計算されます。</t>
        </r>
      </text>
    </comment>
    <comment ref="D26" authorId="0" shapeId="0" xr:uid="{B3DB2213-23B3-4751-B31C-99A8BEEEE1FE}">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800-00001C000000}">
      <text>
        <r>
          <rPr>
            <sz val="9"/>
            <color indexed="81"/>
            <rFont val="ＭＳ Ｐゴシック"/>
            <family val="3"/>
            <charset val="128"/>
          </rPr>
          <t>右上のフローから、自動的に計算されます。</t>
        </r>
      </text>
    </comment>
    <comment ref="D27" authorId="0" shapeId="0" xr:uid="{E7E13D93-C94B-4323-87C0-A4F669C14606}">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800-00001E000000}">
      <text>
        <r>
          <rPr>
            <sz val="9"/>
            <color indexed="81"/>
            <rFont val="ＭＳ Ｐゴシック"/>
            <family val="3"/>
            <charset val="128"/>
          </rPr>
          <t>右上のフローから、自動的に計算されます。</t>
        </r>
      </text>
    </comment>
    <comment ref="P27" authorId="0" shapeId="0" xr:uid="{00000000-0006-0000-0800-00001F000000}">
      <text>
        <r>
          <rPr>
            <sz val="9"/>
            <color indexed="81"/>
            <rFont val="ＭＳ Ｐゴシック"/>
            <family val="3"/>
            <charset val="128"/>
          </rPr>
          <t>下にあるＢ-1およびＢ-2から、自動的に計算されます。</t>
        </r>
      </text>
    </comment>
    <comment ref="AL27" authorId="0" shapeId="0" xr:uid="{00000000-0006-0000-0800-000020000000}">
      <text>
        <r>
          <rPr>
            <sz val="9"/>
            <color indexed="81"/>
            <rFont val="ＭＳ Ｐゴシック"/>
            <family val="3"/>
            <charset val="128"/>
          </rPr>
          <t>Ｂとｂの合計が自動的に計算されます。</t>
        </r>
      </text>
    </comment>
    <comment ref="AS27" authorId="0" shapeId="0" xr:uid="{00000000-0006-0000-08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D4815339-2DDD-4398-A4A5-B4601D1745C8}">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800-000023000000}">
      <text>
        <r>
          <rPr>
            <sz val="9"/>
            <color indexed="81"/>
            <rFont val="ＭＳ Ｐゴシック"/>
            <family val="3"/>
            <charset val="128"/>
          </rPr>
          <t>右上のフローから、自動的に計算されます。</t>
        </r>
      </text>
    </comment>
    <comment ref="AA28" authorId="0" shapeId="0" xr:uid="{00000000-0006-0000-08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C9F19D49-8D66-4DCC-9372-80E2F7C0EF19}">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800-000026000000}">
      <text>
        <r>
          <rPr>
            <sz val="9"/>
            <color indexed="81"/>
            <rFont val="ＭＳ Ｐゴシック"/>
            <family val="3"/>
            <charset val="128"/>
          </rPr>
          <t>右上のフローから、自動的に計算されます。</t>
        </r>
      </text>
    </comment>
    <comment ref="AA29" authorId="0" shapeId="0" xr:uid="{00000000-0006-0000-0800-000027000000}">
      <text>
        <r>
          <rPr>
            <sz val="9"/>
            <color indexed="81"/>
            <rFont val="ＭＳ Ｐゴシック"/>
            <family val="3"/>
            <charset val="128"/>
          </rPr>
          <t>同上</t>
        </r>
      </text>
    </comment>
    <comment ref="D30" authorId="0" shapeId="0" xr:uid="{ECC59503-14FA-41B7-AC70-9B74EAF9808E}">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800-000029000000}">
      <text>
        <r>
          <rPr>
            <sz val="9"/>
            <color indexed="81"/>
            <rFont val="ＭＳ Ｐゴシック"/>
            <family val="3"/>
            <charset val="128"/>
          </rPr>
          <t>右上のフローから、自動的に計算されます。</t>
        </r>
      </text>
    </comment>
    <comment ref="R30" authorId="0" shapeId="0" xr:uid="{00000000-0006-0000-0800-00002A000000}">
      <text>
        <r>
          <rPr>
            <sz val="9"/>
            <color indexed="81"/>
            <rFont val="ＭＳ Ｐゴシック"/>
            <family val="3"/>
            <charset val="128"/>
          </rPr>
          <t>右側にある3つの委託目的別内訳量から、自動的に計算されます。</t>
        </r>
      </text>
    </comment>
    <comment ref="AA30" authorId="0" shapeId="0" xr:uid="{00000000-0006-0000-0800-00002B000000}">
      <text>
        <r>
          <rPr>
            <sz val="9"/>
            <color indexed="81"/>
            <rFont val="ＭＳ Ｐゴシック"/>
            <family val="3"/>
            <charset val="128"/>
          </rPr>
          <t>同上</t>
        </r>
      </text>
    </comment>
    <comment ref="AL30" authorId="0" shapeId="0" xr:uid="{00000000-0006-0000-08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ADA30C4-F720-433C-A934-D1A4CDB3034D}">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800-00002E000000}">
      <text>
        <r>
          <rPr>
            <sz val="9"/>
            <color indexed="81"/>
            <rFont val="ＭＳ Ｐゴシック"/>
            <family val="3"/>
            <charset val="128"/>
          </rPr>
          <t>右上のフローから、自動的に計算されます。</t>
        </r>
      </text>
    </comment>
    <comment ref="AS31" authorId="0" shapeId="0" xr:uid="{00000000-0006-0000-08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CF06C7B2-E113-4E4A-925A-A2ACE882409D}">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800-000031000000}">
      <text>
        <r>
          <rPr>
            <sz val="9"/>
            <color indexed="81"/>
            <rFont val="ＭＳ Ｐゴシック"/>
            <family val="3"/>
            <charset val="128"/>
          </rPr>
          <t>右上のフローから、自動的に計算されます。</t>
        </r>
      </text>
    </comment>
    <comment ref="D33" authorId="0" shapeId="0" xr:uid="{B4EEF9C3-7712-4311-A8E4-A25828655ABB}">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800-000033000000}">
      <text>
        <r>
          <rPr>
            <sz val="9"/>
            <color indexed="81"/>
            <rFont val="ＭＳ Ｐゴシック"/>
            <family val="3"/>
            <charset val="128"/>
          </rPr>
          <t>右上のフローから、自動的に計算されます。</t>
        </r>
      </text>
    </comment>
    <comment ref="R33" authorId="0" shapeId="0" xr:uid="{00000000-0006-0000-08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<sst xmlns="http://schemas.openxmlformats.org/spreadsheetml/2006/main" count="2838" uniqueCount="438">
  <si>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</si>
  <si>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</si>
  <si>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</si>
  <si>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</si>
  <si>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</si>
  <si>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</si>
  <si>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</si>
  <si>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</si>
  <si>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</si>
  <si>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</si>
  <si>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</si>
  <si>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</si>
  <si>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</si>
  <si>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</si>
  <si>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</si>
  <si>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</si>
  <si>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</si>
  <si>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</si>
  <si>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</si>
  <si>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</si>
  <si>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</si>
  <si>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</si>
  <si>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</si>
  <si>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</si>
  <si>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</si>
  <si>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</si>
  <si>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</si>
  <si>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</si>
  <si>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</si>
  <si>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</si>
  <si>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</si>
  <si>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</si>
  <si>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</si>
  <si>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</si>
  <si>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</si>
  <si>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</si>
  <si>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</si>
  <si>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</si>
  <si>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</si>
  <si>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</si>
  <si>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</si>
  <si>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</si>
  <si>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</si>
  <si>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</si>
  <si>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</si>
  <si>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</si>
  <si>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</si>
  <si>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</si>
  <si>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</si>
  <si>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</si>
  <si>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</si>
  <si>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</si>
  <si>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</si>
  <si>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</si>
  <si>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</si>
  <si>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</si>
  <si>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</si>
  <si>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</si>
  <si>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</si>
  <si>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</si>
  <si>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</si>
  <si>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</si>
  <si>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</si>
  <si>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</si>
  <si>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</si>
  <si>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</si>
  <si>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</si>
  <si>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</si>
  <si>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</si>
  <si>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</si>
  <si>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</si>
  <si>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</si>
  <si>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</si>
  <si>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</si>
  <si>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</si>
  <si>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</si>
  <si>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</si>
  <si>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</si>
  <si>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</si>
  <si>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</si>
  <si>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</si>
  <si>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</si>
  <si>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</si>
  <si>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</si>
  <si>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</si>
  <si>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</si>
  <si>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</si>
  <si>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</si>
  <si>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</si>
  <si>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</si>
  <si>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</si>
  <si>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</si>
  <si>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</si>
  <si>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</si>
  <si>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</si>
  <si>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</si>
  <si>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</si>
  <si>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</si>
  <si>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</si>
  <si>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</si>
  <si>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</si>
  <si>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</si>
  <si>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</si>
  <si>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</si>
  <si>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</si>
  <si>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</si>
  <si>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</si>
  <si>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</si>
  <si>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</si>
  <si>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</si>
  <si>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</si>
  <si>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</si>
  <si>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</si>
  <si>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</si>
  <si>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</si>
  <si>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</si>
  <si>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</si>
  <si>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</si>
  <si>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</si>
  <si>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</si>
  <si>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</si>
  <si>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</si>
  <si>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</si>
  <si>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</si>
  <si>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</si>
  <si>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</si>
  <si>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</si>
  <si>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</si>
  <si>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</si>
  <si>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</si>
  <si>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</si>
  <si>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</si>
  <si>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</si>
  <si>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</si>
  <si>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</si>
  <si>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</si>
  <si>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</si>
  <si>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</si>
  <si>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</si>
  <si>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</si>
  <si>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</si>
  <si>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</si>
  <si>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</si>
  <si>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</si>
  <si>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</si>
  <si>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</si>
  <si>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</si>
  <si>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</si>
  <si>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</si>
  <si>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</si>
  <si>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</si>
  <si>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</si>
  <si>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</si>
  <si>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</si>
  <si>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</si>
  <si>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</si>
  <si>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</si>
  <si>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</si>
  <si>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</si>
  <si>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</si>
  <si>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</si>
  <si>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</si>
  <si>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</si>
  <si>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</si>
  <si>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</si>
  <si>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</si>
  <si>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</si>
  <si>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</si>
  <si>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</si>
  <si>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</si>
  <si>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</si>
  <si>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</si>
  <si>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</si>
  <si>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</si>
  <si>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</si>
  <si>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</si>
  <si>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</si>
  <si>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</si>
  <si>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</si>
  <si>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</si>
  <si>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</si>
  <si>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</si>
  <si>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</si>
  <si>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</si>
  <si>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</si>
  <si>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</si>
  <si>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</si>
  <si>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</si>
  <si>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</si>
  <si>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</si>
  <si>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</si>
  <si>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</si>
  <si>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</si>
  <si>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</si>
  <si>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</si>
  <si>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</si>
  <si>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</si>
  <si>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</si>
  <si>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</si>
  <si>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</si>
  <si>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</si>
  <si>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</si>
  <si>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</si>
  <si>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</si>
  <si>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</si>
  <si>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</si>
  <si>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</si>
  <si>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</si>
  <si>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</si>
  <si>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</si>
  <si>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</si>
  <si>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</si>
  <si>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</si>
  <si>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</si>
  <si>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</si>
  <si>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</si>
  <si>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</si>
  <si>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</si>
  <si>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</si>
  <si>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</si>
  <si>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</si>
  <si>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</si>
  <si>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</si>
  <si>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</si>
  <si>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</si>
  <si>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</si>
  <si>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</si>
  <si>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</si>
  <si>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</si>
  <si>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</si>
  <si>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</si>
  <si>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</si>
  <si>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</si>
  <si>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</si>
  <si>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</si>
  <si>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</si>
  <si>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</si>
  <si>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</si>
  <si>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</si>
  <si>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</si>
  <si>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</si>
  <si>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</si>
  <si>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</si>
  <si>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</si>
  <si>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</si>
  <si>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</si>
  <si>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</si>
  <si>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</si>
  <si>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</si>
  <si>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</si>
  <si>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</si>
  <si>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</si>
  <si>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</si>
  <si>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</si>
  <si>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</si>
  <si>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</si>
  <si>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</si>
  <si>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</si>
  <si>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</si>
  <si>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</si>
  <si>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</si>
  <si>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</si>
  <si>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</si>
  <si>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</si>
  <si>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</si>
  <si>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</si>
  <si>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</si>
  <si>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</si>
  <si>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</si>
  <si>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</si>
  <si>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</si>
  <si>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</si>
  <si>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</si>
  <si>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</si>
  <si>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</si>
  <si>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</si>
  <si>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</si>
  <si>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</si>
  <si>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</si>
  <si>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</si>
  <si>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</si>
  <si>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</si>
  <si>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</si>
  <si>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</si>
  <si>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</si>
  <si>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</si>
  <si>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</si>
  <si>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</si>
  <si>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</si>
  <si>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</si>
  <si>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</si>
  <si>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</si>
  <si>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</si>
  <si>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</si>
  <si>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</si>
  <si>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</si>
  <si>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</si>
  <si>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</si>
  <si>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</si>
  <si>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</si>
  <si>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</si>
  <si>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</si>
  <si>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</si>
  <si>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</si>
  <si>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</si>
  <si>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</si>
  <si>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</si>
  <si>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</si>
  <si>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</si>
  <si>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</si>
  <si>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</si>
  <si>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</si>
  <si>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</si>
  <si>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</si>
  <si>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</si>
  <si>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</si>
  <si>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</si>
  <si>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</si>
  <si>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</si>
  <si>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</si>
  <si>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</si>
  <si>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</si>
  <si>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</si>
  <si>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</si>
  <si>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</si>
  <si>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</si>
  <si>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</si>
  <si>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</si>
  <si>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</si>
  <si>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</si>
  <si>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</si>
  <si>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</si>
  <si>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</si>
  <si>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</si>
  <si>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</si>
  <si>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</si>
  <si>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</si>
  <si>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</si>
  <si>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</si>
  <si>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</si>
  <si>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</si>
  <si>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</si>
  <si>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</si>
  <si>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</si>
  <si>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</si>
  <si>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</si>
  <si>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</si>
  <si>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</si>
  <si>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</si>
  <si>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</si>
  <si>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</si>
  <si>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</si>
  <si>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</si>
  <si>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</si>
  <si>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</si>
  <si>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</si>
  <si>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</si>
  <si>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</si>
  <si>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</si>
  <si>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</si>
  <si>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</si>
  <si>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</si>
  <si>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</si>
  <si>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</si>
  <si>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</si>
  <si>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</si>
  <si>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</si>
  <si>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</si>
  <si>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</si>
  <si>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</si>
  <si>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</si>
  <si>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</si>
  <si>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</si>
  <si>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</si>
  <si>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</si>
  <si>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</si>
  <si>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</si>
  <si>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</si>
  <si>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</si>
  <si>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</si>
  <si>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</si>
  <si>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</si>
  <si>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</si>
  <si>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</si>
  <si>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</si>
  <si>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</si>
  <si>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</si>
  <si>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</si>
  <si>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</si>
  <si>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</si>
  <si>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</si>
  <si>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</si>
  <si>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</si>
  <si>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</si>
  <si>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</si>
  <si>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</si>
  <si>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</si>
  <si>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</si>
  <si>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</si>
  <si>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</si>
  <si>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</si>
  <si>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</si>
  <si>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</si>
  <si>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</si>
  <si>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</si>
  <si>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</si>
  <si>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</si>
  <si>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</si>
  <si>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</si>
  <si>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</si>
  <si>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</si>
  <si>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</si>
  <si>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</si>
  <si>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</si>
  <si>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</si>
  <si>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</si>
  <si>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</si>
  <si>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</si>
  <si>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</si>
  <si>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</si>
  <si>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</si>
  <si>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</si>
  <si>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</si>
  <si>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</si>
  <si>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</si>
  <si>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</si>
  <si>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</si>
  <si>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</si>
  <si>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 年  5 月   31日</t>
    <phoneticPr fontId="3"/>
  </si>
  <si>
    <t>神奈川県横浜市鶴見区大黒町２－７</t>
    <rPh sb="0" eb="13">
      <t>カナガワケンヨコハマシツルミクダイコクチョウ</t>
    </rPh>
    <phoneticPr fontId="3"/>
  </si>
  <si>
    <t>ジャパンガス株式会社
代表取締役　川原　淳一</t>
    <rPh sb="6" eb="8">
      <t>カブシキ</t>
    </rPh>
    <rPh sb="8" eb="10">
      <t>カイシャ</t>
    </rPh>
    <rPh sb="11" eb="13">
      <t>ダイヒョウ</t>
    </rPh>
    <rPh sb="13" eb="16">
      <t>トリシマリヤク</t>
    </rPh>
    <rPh sb="17" eb="19">
      <t>カワハラ</t>
    </rPh>
    <rPh sb="20" eb="22">
      <t>ジュンイチ</t>
    </rPh>
    <phoneticPr fontId="3"/>
  </si>
  <si>
    <t>０４５－５１０－０３８０</t>
    <phoneticPr fontId="3"/>
  </si>
  <si>
    <t>ジャパンガス株式会社　横浜滅菌センター</t>
    <rPh sb="6" eb="8">
      <t>カブシキ</t>
    </rPh>
    <rPh sb="8" eb="10">
      <t>カイシャ</t>
    </rPh>
    <rPh sb="11" eb="13">
      <t>ヨコハマ</t>
    </rPh>
    <rPh sb="13" eb="15">
      <t>メッキン</t>
    </rPh>
    <phoneticPr fontId="3"/>
  </si>
  <si>
    <t>神奈川県横浜市鶴見区大黒町２－７</t>
    <rPh sb="0" eb="4">
      <t>カナガワケン</t>
    </rPh>
    <rPh sb="4" eb="7">
      <t>ヨコハマシ</t>
    </rPh>
    <rPh sb="7" eb="10">
      <t>ツルミク</t>
    </rPh>
    <rPh sb="10" eb="13">
      <t>ダイコクチョウ</t>
    </rPh>
    <phoneticPr fontId="3"/>
  </si>
  <si>
    <t>045-510-4880</t>
    <phoneticPr fontId="3"/>
  </si>
  <si>
    <t>エチレンオキシドによる受託滅菌</t>
    <rPh sb="11" eb="13">
      <t>ジュタク</t>
    </rPh>
    <rPh sb="13" eb="15">
      <t>メッキン</t>
    </rPh>
    <phoneticPr fontId="3"/>
  </si>
  <si>
    <t>56人</t>
    <rPh sb="2" eb="3">
      <t>ニン</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</si>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</sst>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Border="1" applyAlignment="1">
      <alignment horizontal="center" vertical="center" wrapText="1"/>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Border="1" applyAlignment="1">
      <alignment horizontal="left" vertical="center" wrapText="1"/>
    </xf>
    <xf numFmtId="0" fontId="4" fillId="0" borderId="1" xfId="4" applyFont="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Border="1" applyAlignment="1">
      <alignment horizontal="center" vertical="center"/>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cellXfs>
  <cellStyles count="5">
    <cellStyle name="桁区切り" xfId="1" builtinId="6"/>
    <cellStyle name="標準" xfId="0" builtinId="0"/>
    <cellStyle name="標準_○×様式02_産廃計画書（様式２の２）" xfId="2" xr:uid="{00000000-0005-0000-0000-000002000000}"/>
    <cellStyle name="標準_○×様式02_産廃計画書（様式２の２）_Form-hourei(SP)2003" xfId="3" xr:uid="{00000000-0005-0000-0000-000003000000}"/>
    <cellStyle name="標準_○×様式02_産廃計画書（様式２の２）_Form-jishu" xfId="4" xr:uid="{00000000-0005-0000-0000-000004000000}"/>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51660" y="2194560"/>
          <a:ext cx="662940" cy="632460"/>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44040" y="2186940"/>
          <a:ext cx="662940" cy="632460"/>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44040" y="2194560"/>
          <a:ext cx="662940" cy="632460"/>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44040" y="2186940"/>
          <a:ext cx="662940" cy="632460"/>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44040" y="2179320"/>
          <a:ext cx="662940" cy="62484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44040" y="2202180"/>
          <a:ext cx="662940" cy="640080"/>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44040" y="2194560"/>
          <a:ext cx="662940" cy="632460"/>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44040" y="2194560"/>
          <a:ext cx="662940" cy="632460"/>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44040" y="2194560"/>
          <a:ext cx="662940" cy="632460"/>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44040" y="2186940"/>
          <a:ext cx="662940" cy="632460"/>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44040" y="2194560"/>
          <a:ext cx="662940" cy="632460"/>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44040" y="2179320"/>
          <a:ext cx="662940" cy="632460"/>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44040" y="2217420"/>
          <a:ext cx="662940" cy="62484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44040" y="2202180"/>
          <a:ext cx="662940" cy="640080"/>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44040" y="2186940"/>
          <a:ext cx="662940" cy="632460"/>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44040" y="2186940"/>
          <a:ext cx="662940" cy="632460"/>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44040" y="2202180"/>
          <a:ext cx="662940" cy="640080"/>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2:AB150"/>
  <sheetViews>
    <sheetView showGridLines="0" tabSelected="1" view="pageBreakPreview" topLeftCell="A22" zoomScaleNormal="100" zoomScaleSheetLayoutView="100" workbookViewId="0">
      <selection activeCell="C45" sqref="C45:O45"/>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395" t="s">
        <v>313</v>
      </c>
      <c r="D17" s="396"/>
      <c r="E17" s="396"/>
      <c r="F17" s="396"/>
      <c r="G17" s="396"/>
      <c r="H17" s="396"/>
      <c r="I17" s="396"/>
      <c r="J17" s="396"/>
      <c r="K17" s="396"/>
      <c r="L17" s="396"/>
      <c r="M17" s="396"/>
      <c r="N17" s="396"/>
      <c r="O17" s="396"/>
      <c r="P17" s="396"/>
      <c r="Q17" s="396"/>
      <c r="R17" s="396"/>
      <c r="S17" s="265"/>
      <c r="T17" s="265"/>
      <c r="U17" s="265"/>
      <c r="V17" s="265"/>
      <c r="W17" s="265"/>
      <c r="X17" s="265"/>
      <c r="Y17" s="253"/>
    </row>
    <row r="19" spans="1:25" ht="13.5">
      <c r="C19" s="15" t="s">
        <v>3</v>
      </c>
      <c r="Q19" s="15"/>
      <c r="R19" s="15"/>
      <c r="S19" s="86"/>
    </row>
    <row r="20" spans="1:25" ht="13.5">
      <c r="C20" s="397"/>
      <c r="D20" s="398"/>
      <c r="E20" s="15" t="s">
        <v>49</v>
      </c>
      <c r="Q20" s="15"/>
      <c r="R20" s="86"/>
      <c r="S20" s="86"/>
    </row>
    <row r="21" spans="1:25" ht="13.5">
      <c r="C21" s="399" t="s">
        <v>330</v>
      </c>
      <c r="D21" s="400"/>
      <c r="E21" s="15" t="s">
        <v>314</v>
      </c>
      <c r="Q21" s="15"/>
      <c r="R21" s="86"/>
      <c r="S21" s="86"/>
    </row>
    <row r="22" spans="1:25" ht="13.5">
      <c r="C22" s="401" t="s">
        <v>331</v>
      </c>
      <c r="D22" s="401"/>
      <c r="E22" s="15" t="s">
        <v>1</v>
      </c>
      <c r="Q22" s="15"/>
      <c r="R22" s="86"/>
      <c r="S22" s="86"/>
    </row>
    <row r="23" spans="1:25" ht="13.5">
      <c r="C23" s="402" t="s">
        <v>332</v>
      </c>
      <c r="D23" s="403"/>
      <c r="E23" s="15" t="s">
        <v>46</v>
      </c>
      <c r="Q23" s="15"/>
      <c r="R23" s="15"/>
      <c r="S23" s="86"/>
    </row>
    <row r="24" spans="1:25" ht="13.5">
      <c r="C24" s="394" t="s">
        <v>333</v>
      </c>
      <c r="D24" s="394"/>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423" t="s">
        <v>296</v>
      </c>
      <c r="N27" s="93" t="s">
        <v>87</v>
      </c>
      <c r="O27" s="94" t="s">
        <v>88</v>
      </c>
      <c r="Q27" s="15"/>
      <c r="R27" s="15"/>
      <c r="S27" s="86"/>
    </row>
    <row r="28" spans="1:25" ht="20.100000000000001" customHeight="1" thickBot="1">
      <c r="A28" s="17">
        <f>+R91</f>
        <v>0</v>
      </c>
      <c r="C28" s="16" t="s">
        <v>285</v>
      </c>
      <c r="M28" s="424"/>
      <c r="N28" s="219" t="s">
        <v>437</v>
      </c>
      <c r="O28" s="220" t="s">
        <v>130</v>
      </c>
      <c r="Q28" s="15"/>
      <c r="R28" s="15"/>
      <c r="S28" s="253"/>
    </row>
    <row r="29" spans="1:25" ht="13.5">
      <c r="C29" s="500" t="s">
        <v>380</v>
      </c>
      <c r="D29" s="501"/>
      <c r="E29" s="501"/>
      <c r="F29" s="501"/>
      <c r="G29" s="501"/>
      <c r="H29" s="501"/>
      <c r="I29" s="501"/>
      <c r="J29" s="501"/>
      <c r="K29" s="501"/>
      <c r="L29" s="501"/>
      <c r="M29" s="501"/>
      <c r="N29" s="501"/>
      <c r="O29" s="50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53" t="s">
        <v>286</v>
      </c>
      <c r="D31" s="454"/>
      <c r="E31" s="454"/>
      <c r="F31" s="454"/>
      <c r="G31" s="454"/>
      <c r="H31" s="454"/>
      <c r="I31" s="454"/>
      <c r="J31" s="454"/>
      <c r="K31" s="454"/>
      <c r="L31" s="454"/>
      <c r="M31" s="454"/>
      <c r="N31" s="454"/>
      <c r="O31" s="455"/>
      <c r="P31" s="15"/>
      <c r="Q31" s="15"/>
      <c r="S31" s="15"/>
      <c r="T31" s="15"/>
      <c r="U31" s="253"/>
    </row>
    <row r="32" spans="1:25" ht="12" customHeight="1">
      <c r="C32" s="456"/>
      <c r="D32" s="457"/>
      <c r="E32" s="457"/>
      <c r="F32" s="457"/>
      <c r="G32" s="457"/>
      <c r="H32" s="457"/>
      <c r="I32" s="457"/>
      <c r="J32" s="457"/>
      <c r="K32" s="457"/>
      <c r="L32" s="457"/>
      <c r="M32" s="457"/>
      <c r="N32" s="457"/>
      <c r="O32" s="458"/>
      <c r="Q32" s="15"/>
      <c r="R32" s="15"/>
      <c r="S32" s="253"/>
    </row>
    <row r="33" spans="1:19" ht="10.15" customHeight="1">
      <c r="C33" s="76"/>
      <c r="O33" s="77"/>
      <c r="Q33" s="15"/>
      <c r="R33" s="15"/>
      <c r="S33" s="15"/>
    </row>
    <row r="34" spans="1:19" ht="14.25">
      <c r="C34" s="76"/>
      <c r="L34" s="459" t="s">
        <v>428</v>
      </c>
      <c r="M34" s="460"/>
      <c r="N34" s="460"/>
      <c r="O34" s="461"/>
      <c r="Q34" s="15"/>
      <c r="R34" s="15"/>
      <c r="S34" s="15"/>
    </row>
    <row r="35" spans="1:19" ht="13.5">
      <c r="C35" s="76"/>
      <c r="O35" s="78"/>
      <c r="Q35" s="15"/>
      <c r="R35" s="15"/>
      <c r="S35" s="15"/>
    </row>
    <row r="36" spans="1:19" ht="13.5">
      <c r="C36" s="479" t="s">
        <v>41</v>
      </c>
      <c r="D36" s="480"/>
      <c r="E36" s="480"/>
      <c r="F36" s="480"/>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50" t="s">
        <v>429</v>
      </c>
      <c r="K39" s="450"/>
      <c r="L39" s="451"/>
      <c r="M39" s="451"/>
      <c r="N39" s="451"/>
      <c r="O39" s="452"/>
      <c r="Q39" s="15"/>
      <c r="R39" s="15"/>
    </row>
    <row r="40" spans="1:19" ht="26.25" customHeight="1">
      <c r="C40" s="76"/>
      <c r="H40" s="18" t="s">
        <v>7</v>
      </c>
      <c r="I40" s="18"/>
      <c r="J40" s="450" t="s">
        <v>430</v>
      </c>
      <c r="K40" s="450"/>
      <c r="L40" s="451"/>
      <c r="M40" s="451"/>
      <c r="N40" s="451"/>
      <c r="O40" s="452"/>
    </row>
    <row r="41" spans="1:19">
      <c r="C41" s="76"/>
      <c r="J41" s="16" t="s">
        <v>8</v>
      </c>
      <c r="O41" s="77"/>
    </row>
    <row r="42" spans="1:19">
      <c r="C42" s="76"/>
      <c r="J42" s="19" t="s">
        <v>9</v>
      </c>
      <c r="K42" s="19"/>
      <c r="L42" s="496" t="s">
        <v>431</v>
      </c>
      <c r="M42" s="496"/>
      <c r="N42" s="496"/>
      <c r="O42" s="497"/>
    </row>
    <row r="43" spans="1:19" ht="7.5" customHeight="1">
      <c r="C43" s="76"/>
      <c r="J43" s="19"/>
      <c r="K43" s="19"/>
      <c r="O43" s="77"/>
    </row>
    <row r="44" spans="1:19" ht="7.5" customHeight="1">
      <c r="C44" s="76"/>
      <c r="O44" s="77"/>
    </row>
    <row r="45" spans="1:19" ht="30" customHeight="1">
      <c r="A45" s="17">
        <v>4</v>
      </c>
      <c r="C45" s="462" t="s">
        <v>408</v>
      </c>
      <c r="D45" s="463"/>
      <c r="E45" s="463"/>
      <c r="F45" s="463"/>
      <c r="G45" s="463"/>
      <c r="H45" s="463"/>
      <c r="I45" s="463"/>
      <c r="J45" s="463"/>
      <c r="K45" s="463"/>
      <c r="L45" s="463"/>
      <c r="M45" s="463"/>
      <c r="N45" s="463"/>
      <c r="O45" s="464"/>
    </row>
    <row r="46" spans="1:19" ht="7.5" customHeight="1">
      <c r="C46" s="79"/>
      <c r="D46" s="20"/>
      <c r="E46" s="20"/>
      <c r="F46" s="20"/>
      <c r="G46" s="20"/>
      <c r="H46" s="20"/>
      <c r="I46" s="20"/>
      <c r="J46" s="20"/>
      <c r="K46" s="20"/>
      <c r="L46" s="20"/>
      <c r="M46" s="20"/>
      <c r="N46" s="20"/>
      <c r="O46" s="80"/>
    </row>
    <row r="47" spans="1:19" ht="18.75" customHeight="1">
      <c r="C47" s="417" t="s">
        <v>10</v>
      </c>
      <c r="D47" s="418"/>
      <c r="E47" s="419"/>
      <c r="F47" s="470" t="s">
        <v>432</v>
      </c>
      <c r="G47" s="471"/>
      <c r="H47" s="472"/>
      <c r="I47" s="472"/>
      <c r="J47" s="472"/>
      <c r="K47" s="472"/>
      <c r="L47" s="472"/>
      <c r="M47" s="493" t="s">
        <v>409</v>
      </c>
      <c r="N47" s="494"/>
      <c r="O47" s="495"/>
    </row>
    <row r="48" spans="1:19" ht="18.75" customHeight="1">
      <c r="C48" s="420"/>
      <c r="D48" s="421"/>
      <c r="E48" s="422"/>
      <c r="F48" s="473"/>
      <c r="G48" s="474"/>
      <c r="H48" s="474"/>
      <c r="I48" s="474"/>
      <c r="J48" s="474"/>
      <c r="K48" s="474"/>
      <c r="L48" s="474"/>
      <c r="M48" s="465">
        <v>2936</v>
      </c>
      <c r="N48" s="466"/>
      <c r="O48" s="467"/>
    </row>
    <row r="49" spans="3:21" ht="18.75" customHeight="1">
      <c r="C49" s="417" t="s">
        <v>11</v>
      </c>
      <c r="D49" s="445"/>
      <c r="E49" s="446"/>
      <c r="F49" s="475" t="s">
        <v>433</v>
      </c>
      <c r="G49" s="476"/>
      <c r="H49" s="476"/>
      <c r="I49" s="476"/>
      <c r="J49" s="476"/>
      <c r="K49" s="476"/>
      <c r="L49" s="115" t="s">
        <v>134</v>
      </c>
      <c r="M49" s="367"/>
      <c r="N49" s="468" t="s">
        <v>434</v>
      </c>
      <c r="O49" s="469"/>
    </row>
    <row r="50" spans="3:21" ht="18.75" customHeight="1">
      <c r="C50" s="447"/>
      <c r="D50" s="448"/>
      <c r="E50" s="449"/>
      <c r="F50" s="477"/>
      <c r="G50" s="478"/>
      <c r="H50" s="478"/>
      <c r="I50" s="478"/>
      <c r="J50" s="478"/>
      <c r="K50" s="478"/>
      <c r="L50" s="368"/>
      <c r="M50" s="498"/>
      <c r="N50" s="499"/>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81" t="s">
        <v>127</v>
      </c>
      <c r="G52" s="482"/>
      <c r="H52" s="482"/>
      <c r="I52" s="482"/>
      <c r="J52" s="25" t="s">
        <v>47</v>
      </c>
      <c r="K52" s="25"/>
      <c r="L52" s="483" t="s">
        <v>435</v>
      </c>
      <c r="M52" s="483"/>
      <c r="N52" s="484"/>
      <c r="O52" s="485"/>
      <c r="Q52" s="21"/>
    </row>
    <row r="53" spans="3:21" ht="19.5" customHeight="1">
      <c r="C53" s="288"/>
      <c r="D53" s="299" t="s">
        <v>19</v>
      </c>
      <c r="E53" s="300" t="s">
        <v>339</v>
      </c>
      <c r="F53" s="486" t="s">
        <v>340</v>
      </c>
      <c r="G53" s="487"/>
      <c r="H53" s="488"/>
      <c r="I53" s="486" t="s">
        <v>341</v>
      </c>
      <c r="J53" s="489"/>
      <c r="K53" s="490"/>
      <c r="L53" s="491"/>
      <c r="M53" s="492"/>
      <c r="N53" s="370" t="s">
        <v>342</v>
      </c>
      <c r="O53" s="357"/>
      <c r="Q53" s="21"/>
    </row>
    <row r="54" spans="3:21" ht="19.5" customHeight="1">
      <c r="C54" s="288"/>
      <c r="D54" s="287"/>
      <c r="E54" s="302"/>
      <c r="F54" s="486" t="s">
        <v>343</v>
      </c>
      <c r="G54" s="487"/>
      <c r="H54" s="488"/>
      <c r="I54" s="518" t="s">
        <v>344</v>
      </c>
      <c r="J54" s="489"/>
      <c r="K54" s="489"/>
      <c r="L54" s="491"/>
      <c r="M54" s="492"/>
      <c r="N54" s="370" t="s">
        <v>342</v>
      </c>
      <c r="O54" s="357"/>
      <c r="Q54" s="21"/>
    </row>
    <row r="55" spans="3:21" ht="19.5" customHeight="1">
      <c r="C55" s="288"/>
      <c r="D55" s="519" t="s">
        <v>345</v>
      </c>
      <c r="E55" s="520"/>
      <c r="F55" s="486" t="s">
        <v>346</v>
      </c>
      <c r="G55" s="487"/>
      <c r="H55" s="488"/>
      <c r="I55" s="518" t="s">
        <v>347</v>
      </c>
      <c r="J55" s="489"/>
      <c r="K55" s="489"/>
      <c r="L55" s="491"/>
      <c r="M55" s="492"/>
      <c r="N55" s="370" t="s">
        <v>348</v>
      </c>
      <c r="O55" s="357"/>
      <c r="Q55" s="21"/>
    </row>
    <row r="56" spans="3:21" ht="19.5" customHeight="1">
      <c r="C56" s="288"/>
      <c r="D56" s="519"/>
      <c r="E56" s="520"/>
      <c r="F56" s="486" t="s">
        <v>349</v>
      </c>
      <c r="G56" s="487"/>
      <c r="H56" s="488"/>
      <c r="I56" s="518" t="s">
        <v>350</v>
      </c>
      <c r="J56" s="489"/>
      <c r="K56" s="489"/>
      <c r="L56" s="491">
        <v>1568</v>
      </c>
      <c r="M56" s="492"/>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411"/>
      <c r="G58" s="412"/>
      <c r="H58" s="412"/>
      <c r="I58" s="412"/>
      <c r="J58" s="412"/>
      <c r="K58" s="412"/>
      <c r="L58" s="412"/>
      <c r="M58" s="412"/>
      <c r="N58" s="412"/>
      <c r="O58" s="413"/>
      <c r="Q58" s="21"/>
    </row>
    <row r="59" spans="3:21" ht="19.5" customHeight="1">
      <c r="C59" s="293"/>
      <c r="D59" s="309" t="s">
        <v>24</v>
      </c>
      <c r="E59" s="310" t="s">
        <v>352</v>
      </c>
      <c r="F59" s="414" t="s">
        <v>436</v>
      </c>
      <c r="G59" s="415"/>
      <c r="H59" s="415"/>
      <c r="I59" s="415"/>
      <c r="J59" s="415"/>
      <c r="K59" s="415"/>
      <c r="L59" s="415"/>
      <c r="M59" s="415"/>
      <c r="N59" s="415"/>
      <c r="O59" s="416"/>
      <c r="Q59" s="21"/>
    </row>
    <row r="60" spans="3:21" ht="45" customHeight="1">
      <c r="C60" s="430" t="s">
        <v>287</v>
      </c>
      <c r="D60" s="431"/>
      <c r="E60" s="432"/>
      <c r="F60" s="433" t="s">
        <v>410</v>
      </c>
      <c r="G60" s="434"/>
      <c r="H60" s="434"/>
      <c r="I60" s="434"/>
      <c r="J60" s="434"/>
      <c r="K60" s="434"/>
      <c r="L60" s="434"/>
      <c r="M60" s="434"/>
      <c r="N60" s="434"/>
      <c r="O60" s="435"/>
      <c r="Q60" s="21"/>
    </row>
    <row r="61" spans="3:21" ht="18.75" customHeight="1">
      <c r="C61" s="167" t="s">
        <v>288</v>
      </c>
      <c r="D61" s="282"/>
      <c r="E61" s="168"/>
      <c r="F61" s="22"/>
      <c r="G61" s="22"/>
      <c r="H61" s="23"/>
      <c r="I61" s="23"/>
      <c r="J61" s="24"/>
      <c r="K61" s="24"/>
      <c r="L61" s="25"/>
      <c r="M61" s="25"/>
      <c r="N61" s="25"/>
      <c r="O61" s="26"/>
      <c r="Q61" s="21"/>
    </row>
    <row r="62" spans="3:21" ht="18.75" customHeight="1">
      <c r="C62" s="436"/>
      <c r="D62" s="427" t="s">
        <v>225</v>
      </c>
      <c r="E62" s="428"/>
      <c r="F62" s="428"/>
      <c r="G62" s="429"/>
      <c r="H62" s="427" t="s">
        <v>242</v>
      </c>
      <c r="I62" s="429"/>
      <c r="J62" s="427" t="s">
        <v>226</v>
      </c>
      <c r="K62" s="428"/>
      <c r="L62" s="429"/>
      <c r="M62" s="427" t="s">
        <v>243</v>
      </c>
      <c r="N62" s="428"/>
      <c r="O62" s="429"/>
      <c r="Q62" s="21"/>
    </row>
    <row r="63" spans="3:21" ht="37.5" customHeight="1">
      <c r="C63" s="436"/>
      <c r="D63" s="404" t="s">
        <v>227</v>
      </c>
      <c r="E63" s="405"/>
      <c r="F63" s="405"/>
      <c r="G63" s="406"/>
      <c r="H63" s="356">
        <f>+別紙!X9</f>
        <v>65.47</v>
      </c>
      <c r="I63" s="216" t="s">
        <v>4</v>
      </c>
      <c r="J63" s="439" t="s">
        <v>228</v>
      </c>
      <c r="K63" s="440"/>
      <c r="L63" s="441"/>
      <c r="M63" s="437">
        <f>+別紙!X14</f>
        <v>65.47</v>
      </c>
      <c r="N63" s="438"/>
      <c r="O63" s="371" t="s">
        <v>4</v>
      </c>
      <c r="P63" s="151"/>
      <c r="Q63" s="116"/>
      <c r="R63" s="116"/>
      <c r="S63" s="116"/>
      <c r="T63" s="116"/>
      <c r="U63" s="116"/>
    </row>
    <row r="64" spans="3:21" ht="37.5" customHeight="1">
      <c r="C64" s="436"/>
      <c r="D64" s="404" t="s">
        <v>289</v>
      </c>
      <c r="E64" s="405"/>
      <c r="F64" s="405"/>
      <c r="G64" s="406"/>
      <c r="H64" s="356" t="str">
        <f>+別紙!X10</f>
        <v>0</v>
      </c>
      <c r="I64" s="216" t="s">
        <v>4</v>
      </c>
      <c r="J64" s="439" t="s">
        <v>229</v>
      </c>
      <c r="K64" s="440"/>
      <c r="L64" s="441"/>
      <c r="M64" s="437" t="str">
        <f>+別紙!X15</f>
        <v>0</v>
      </c>
      <c r="N64" s="438"/>
      <c r="O64" s="26" t="s">
        <v>4</v>
      </c>
      <c r="P64" s="507"/>
      <c r="Q64" s="508"/>
      <c r="R64" s="508"/>
      <c r="S64" s="508"/>
    </row>
    <row r="65" spans="1:19" ht="37.5" customHeight="1">
      <c r="C65" s="436"/>
      <c r="D65" s="404" t="s">
        <v>290</v>
      </c>
      <c r="E65" s="405"/>
      <c r="F65" s="405"/>
      <c r="G65" s="406"/>
      <c r="H65" s="356" t="str">
        <f>+別紙!X11</f>
        <v>0</v>
      </c>
      <c r="I65" s="216" t="s">
        <v>4</v>
      </c>
      <c r="J65" s="404" t="s">
        <v>230</v>
      </c>
      <c r="K65" s="405"/>
      <c r="L65" s="406"/>
      <c r="M65" s="407">
        <f>+別紙!X16</f>
        <v>65.47</v>
      </c>
      <c r="N65" s="408"/>
      <c r="O65" s="256" t="s">
        <v>4</v>
      </c>
      <c r="P65" s="149"/>
      <c r="Q65" s="150"/>
      <c r="R65" s="150"/>
      <c r="S65" s="150"/>
    </row>
    <row r="66" spans="1:19" ht="37.5" customHeight="1">
      <c r="C66" s="372"/>
      <c r="D66" s="404" t="s">
        <v>291</v>
      </c>
      <c r="E66" s="405"/>
      <c r="F66" s="405"/>
      <c r="G66" s="406"/>
      <c r="H66" s="356" t="str">
        <f>+別紙!X12</f>
        <v>0</v>
      </c>
      <c r="I66" s="216" t="s">
        <v>4</v>
      </c>
      <c r="J66" s="404" t="s">
        <v>411</v>
      </c>
      <c r="K66" s="405"/>
      <c r="L66" s="406"/>
      <c r="M66" s="407" t="str">
        <f>+別紙!X17</f>
        <v>0</v>
      </c>
      <c r="N66" s="408"/>
      <c r="O66" s="256" t="s">
        <v>4</v>
      </c>
      <c r="P66" s="149"/>
      <c r="Q66" s="150"/>
      <c r="R66" s="150"/>
      <c r="S66" s="150"/>
    </row>
    <row r="67" spans="1:19" ht="37.5" customHeight="1">
      <c r="C67" s="373"/>
      <c r="D67" s="404" t="s">
        <v>292</v>
      </c>
      <c r="E67" s="405"/>
      <c r="F67" s="405"/>
      <c r="G67" s="406"/>
      <c r="H67" s="356" t="str">
        <f>+別紙!X13</f>
        <v>0</v>
      </c>
      <c r="I67" s="216" t="s">
        <v>4</v>
      </c>
      <c r="J67" s="404" t="s">
        <v>403</v>
      </c>
      <c r="K67" s="405"/>
      <c r="L67" s="406"/>
      <c r="M67" s="516" t="str">
        <f>+別紙!X18</f>
        <v>0</v>
      </c>
      <c r="N67" s="517"/>
      <c r="O67" s="256" t="s">
        <v>4</v>
      </c>
      <c r="P67" s="149"/>
      <c r="Q67" s="150"/>
      <c r="R67" s="150"/>
      <c r="S67" s="150"/>
    </row>
    <row r="68" spans="1:19" ht="30" customHeight="1">
      <c r="C68" s="409" t="s">
        <v>322</v>
      </c>
      <c r="D68" s="410"/>
      <c r="E68" s="410"/>
      <c r="F68" s="410"/>
      <c r="G68" s="410"/>
      <c r="H68" s="410"/>
      <c r="I68" s="410"/>
      <c r="J68" s="273"/>
      <c r="K68" s="273"/>
      <c r="L68" s="273"/>
      <c r="M68" s="274"/>
      <c r="N68" s="274"/>
      <c r="O68" s="275"/>
      <c r="P68" s="272"/>
      <c r="Q68" s="150"/>
      <c r="R68" s="150"/>
      <c r="S68" s="150"/>
    </row>
    <row r="69" spans="1:19" ht="15" customHeight="1">
      <c r="C69" s="276"/>
      <c r="D69" s="388" t="s">
        <v>326</v>
      </c>
      <c r="E69" s="389"/>
      <c r="F69" s="389"/>
      <c r="G69" s="389"/>
      <c r="H69" s="389"/>
      <c r="I69" s="390"/>
      <c r="J69" s="388" t="s">
        <v>412</v>
      </c>
      <c r="K69" s="509"/>
      <c r="L69" s="509"/>
      <c r="M69" s="281">
        <v>65.47</v>
      </c>
      <c r="N69" s="274" t="s">
        <v>323</v>
      </c>
      <c r="O69" s="275"/>
      <c r="P69" s="272"/>
      <c r="Q69" s="150"/>
      <c r="R69" s="150"/>
      <c r="S69" s="150"/>
    </row>
    <row r="70" spans="1:19" ht="15" customHeight="1">
      <c r="C70" s="276"/>
      <c r="D70" s="391"/>
      <c r="E70" s="392"/>
      <c r="F70" s="392"/>
      <c r="G70" s="392"/>
      <c r="H70" s="392"/>
      <c r="I70" s="393"/>
      <c r="J70" s="510" t="s">
        <v>413</v>
      </c>
      <c r="K70" s="511"/>
      <c r="L70" s="511"/>
      <c r="M70" s="311">
        <f>SUM(別紙!G19:J19,別紙!N19:W19)</f>
        <v>70.75</v>
      </c>
      <c r="N70" s="278" t="s">
        <v>325</v>
      </c>
      <c r="O70" s="279"/>
      <c r="P70" s="272"/>
      <c r="Q70" s="150"/>
      <c r="R70" s="150"/>
      <c r="S70" s="150"/>
    </row>
    <row r="71" spans="1:19" ht="16.5" customHeight="1">
      <c r="C71" s="276"/>
      <c r="D71" s="512" t="s">
        <v>324</v>
      </c>
      <c r="E71" s="410"/>
      <c r="F71" s="410"/>
      <c r="G71" s="410"/>
      <c r="H71" s="410"/>
      <c r="I71" s="410"/>
      <c r="J71" s="273"/>
      <c r="K71" s="280"/>
      <c r="L71" s="273"/>
      <c r="M71" s="274"/>
      <c r="N71" s="274"/>
      <c r="O71" s="275"/>
      <c r="P71" s="272"/>
      <c r="Q71" s="150"/>
      <c r="R71" s="150"/>
      <c r="S71" s="150"/>
    </row>
    <row r="72" spans="1:19" ht="45" customHeight="1">
      <c r="C72" s="277"/>
      <c r="D72" s="513"/>
      <c r="E72" s="514"/>
      <c r="F72" s="514"/>
      <c r="G72" s="514"/>
      <c r="H72" s="514"/>
      <c r="I72" s="514"/>
      <c r="J72" s="514"/>
      <c r="K72" s="514"/>
      <c r="L72" s="514"/>
      <c r="M72" s="514"/>
      <c r="N72" s="514"/>
      <c r="O72" s="515"/>
      <c r="P72" s="272"/>
      <c r="Q72" s="377" t="s">
        <v>414</v>
      </c>
      <c r="R72" s="150"/>
      <c r="S72" s="150"/>
    </row>
    <row r="73" spans="1:19" ht="22.5" customHeight="1">
      <c r="C73" s="502" t="s">
        <v>15</v>
      </c>
      <c r="D73" s="503"/>
      <c r="E73" s="504"/>
      <c r="F73" s="442"/>
      <c r="G73" s="443"/>
      <c r="H73" s="443"/>
      <c r="I73" s="443"/>
      <c r="J73" s="443"/>
      <c r="K73" s="443"/>
      <c r="L73" s="443"/>
      <c r="M73" s="443"/>
      <c r="N73" s="443"/>
      <c r="O73" s="444"/>
    </row>
    <row r="74" spans="1:19" ht="10.15" customHeight="1">
      <c r="C74" s="374"/>
      <c r="D74" s="375"/>
      <c r="E74" s="375"/>
      <c r="F74" s="27"/>
      <c r="G74" s="27"/>
      <c r="H74" s="28"/>
      <c r="I74" s="28"/>
      <c r="J74" s="29"/>
      <c r="K74" s="29"/>
      <c r="L74" s="30"/>
      <c r="M74" s="30"/>
      <c r="N74" s="30"/>
      <c r="O74" s="28"/>
    </row>
    <row r="75" spans="1:19" ht="15" customHeight="1">
      <c r="C75" s="500" t="s">
        <v>379</v>
      </c>
      <c r="D75" s="501"/>
      <c r="E75" s="501"/>
      <c r="F75" s="501"/>
      <c r="G75" s="501"/>
      <c r="H75" s="501"/>
      <c r="I75" s="501"/>
      <c r="J75" s="501"/>
      <c r="K75" s="501"/>
      <c r="L75" s="501"/>
      <c r="M75" s="501"/>
      <c r="N75" s="501"/>
      <c r="O75" s="50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425" t="s">
        <v>415</v>
      </c>
      <c r="E78" s="425"/>
      <c r="F78" s="425"/>
      <c r="G78" s="425"/>
      <c r="H78" s="425"/>
      <c r="I78" s="425"/>
      <c r="J78" s="425"/>
      <c r="K78" s="425"/>
      <c r="L78" s="425"/>
      <c r="M78" s="425"/>
      <c r="N78" s="425"/>
      <c r="O78" s="426"/>
    </row>
    <row r="79" spans="1:19" ht="15" customHeight="1">
      <c r="C79" s="169">
        <v>2</v>
      </c>
      <c r="D79" s="425" t="s">
        <v>358</v>
      </c>
      <c r="E79" s="425"/>
      <c r="F79" s="425"/>
      <c r="G79" s="425"/>
      <c r="H79" s="425"/>
      <c r="I79" s="425"/>
      <c r="J79" s="425"/>
      <c r="K79" s="425"/>
      <c r="L79" s="425"/>
      <c r="M79" s="425"/>
      <c r="N79" s="425"/>
      <c r="O79" s="426"/>
    </row>
    <row r="80" spans="1:19" ht="15" customHeight="1">
      <c r="C80" s="169"/>
      <c r="D80" s="505" t="s">
        <v>353</v>
      </c>
      <c r="E80" s="505"/>
      <c r="F80" s="505"/>
      <c r="G80" s="505"/>
      <c r="H80" s="505"/>
      <c r="I80" s="505"/>
      <c r="J80" s="505"/>
      <c r="K80" s="505"/>
      <c r="L80" s="505"/>
      <c r="M80" s="505"/>
      <c r="N80" s="505"/>
      <c r="O80" s="506"/>
    </row>
    <row r="81" spans="3:28" ht="39" customHeight="1">
      <c r="C81" s="169"/>
      <c r="D81" s="505" t="s">
        <v>354</v>
      </c>
      <c r="E81" s="505"/>
      <c r="F81" s="505"/>
      <c r="G81" s="505"/>
      <c r="H81" s="505"/>
      <c r="I81" s="505"/>
      <c r="J81" s="505"/>
      <c r="K81" s="505"/>
      <c r="L81" s="505"/>
      <c r="M81" s="505"/>
      <c r="N81" s="505"/>
      <c r="O81" s="506"/>
    </row>
    <row r="82" spans="3:28" s="16" customFormat="1" ht="28.15" customHeight="1">
      <c r="C82" s="169">
        <v>3</v>
      </c>
      <c r="D82" s="425" t="s">
        <v>416</v>
      </c>
      <c r="E82" s="425"/>
      <c r="F82" s="425"/>
      <c r="G82" s="425"/>
      <c r="H82" s="425"/>
      <c r="I82" s="425"/>
      <c r="J82" s="425"/>
      <c r="K82" s="425"/>
      <c r="L82" s="425"/>
      <c r="M82" s="425"/>
      <c r="N82" s="425"/>
      <c r="O82" s="426"/>
    </row>
    <row r="83" spans="3:28" s="16" customFormat="1" ht="28.15" customHeight="1">
      <c r="C83" s="169">
        <v>4</v>
      </c>
      <c r="D83" s="425" t="s">
        <v>417</v>
      </c>
      <c r="E83" s="425"/>
      <c r="F83" s="425"/>
      <c r="G83" s="425"/>
      <c r="H83" s="425"/>
      <c r="I83" s="425"/>
      <c r="J83" s="425"/>
      <c r="K83" s="425"/>
      <c r="L83" s="425"/>
      <c r="M83" s="425"/>
      <c r="N83" s="425"/>
      <c r="O83" s="426"/>
    </row>
    <row r="84" spans="3:28" s="16" customFormat="1" ht="15" customHeight="1">
      <c r="C84" s="169"/>
      <c r="D84" s="170" t="s">
        <v>383</v>
      </c>
      <c r="E84" s="425" t="s">
        <v>294</v>
      </c>
      <c r="F84" s="425"/>
      <c r="G84" s="425"/>
      <c r="H84" s="425"/>
      <c r="I84" s="425"/>
      <c r="J84" s="425"/>
      <c r="K84" s="425"/>
      <c r="L84" s="425"/>
      <c r="M84" s="425"/>
      <c r="N84" s="425"/>
      <c r="O84" s="426"/>
    </row>
    <row r="85" spans="3:28" s="16" customFormat="1" ht="15" customHeight="1">
      <c r="C85" s="169"/>
      <c r="D85" s="170" t="s">
        <v>381</v>
      </c>
      <c r="E85" s="425" t="s">
        <v>390</v>
      </c>
      <c r="F85" s="425"/>
      <c r="G85" s="425"/>
      <c r="H85" s="425"/>
      <c r="I85" s="425"/>
      <c r="J85" s="425"/>
      <c r="K85" s="425"/>
      <c r="L85" s="425"/>
      <c r="M85" s="425"/>
      <c r="N85" s="425"/>
      <c r="O85" s="426"/>
      <c r="Q85" s="246" t="s">
        <v>40</v>
      </c>
      <c r="U85"/>
      <c r="V85"/>
    </row>
    <row r="86" spans="3:28" s="16" customFormat="1" ht="15" customHeight="1">
      <c r="C86" s="169"/>
      <c r="D86" s="170" t="s">
        <v>384</v>
      </c>
      <c r="E86" s="425" t="s">
        <v>391</v>
      </c>
      <c r="F86" s="425"/>
      <c r="G86" s="425"/>
      <c r="H86" s="425"/>
      <c r="I86" s="425"/>
      <c r="J86" s="425"/>
      <c r="K86" s="425"/>
      <c r="L86" s="425"/>
      <c r="M86" s="425"/>
      <c r="N86" s="425"/>
      <c r="O86" s="426"/>
      <c r="Q86" s="246" t="s">
        <v>41</v>
      </c>
      <c r="R86" s="1"/>
      <c r="T86" s="2"/>
      <c r="U86" s="2"/>
    </row>
    <row r="87" spans="3:28" s="16" customFormat="1" ht="15" customHeight="1">
      <c r="C87" s="169"/>
      <c r="D87" s="170" t="s">
        <v>385</v>
      </c>
      <c r="E87" s="425" t="s">
        <v>392</v>
      </c>
      <c r="F87" s="425"/>
      <c r="G87" s="425"/>
      <c r="H87" s="425"/>
      <c r="I87" s="425"/>
      <c r="J87" s="425"/>
      <c r="K87" s="425"/>
      <c r="L87" s="425"/>
      <c r="M87" s="425"/>
      <c r="N87" s="425"/>
      <c r="O87" s="426"/>
      <c r="Q87" s="246" t="s">
        <v>42</v>
      </c>
      <c r="R87" s="1"/>
      <c r="T87" s="2"/>
      <c r="U87" s="2"/>
    </row>
    <row r="88" spans="3:28" s="16" customFormat="1" ht="15" customHeight="1">
      <c r="C88" s="169"/>
      <c r="D88" s="170" t="s">
        <v>386</v>
      </c>
      <c r="E88" s="425" t="s">
        <v>393</v>
      </c>
      <c r="F88" s="425"/>
      <c r="G88" s="425"/>
      <c r="H88" s="425"/>
      <c r="I88" s="425"/>
      <c r="J88" s="425"/>
      <c r="K88" s="425"/>
      <c r="L88" s="425"/>
      <c r="M88" s="425"/>
      <c r="N88" s="425"/>
      <c r="O88" s="426"/>
      <c r="Q88" s="246" t="s">
        <v>44</v>
      </c>
      <c r="T88" s="2"/>
      <c r="U88" s="2"/>
    </row>
    <row r="89" spans="3:28" s="16" customFormat="1" ht="15" customHeight="1">
      <c r="C89" s="169"/>
      <c r="D89" s="170" t="s">
        <v>387</v>
      </c>
      <c r="E89" s="425" t="s">
        <v>238</v>
      </c>
      <c r="F89" s="425"/>
      <c r="G89" s="425"/>
      <c r="H89" s="425"/>
      <c r="I89" s="425"/>
      <c r="J89" s="425"/>
      <c r="K89" s="425"/>
      <c r="L89" s="425"/>
      <c r="M89" s="425"/>
      <c r="N89" s="425"/>
      <c r="O89" s="426"/>
      <c r="Q89" s="246" t="s">
        <v>43</v>
      </c>
      <c r="T89" s="2"/>
      <c r="U89" s="2"/>
    </row>
    <row r="90" spans="3:28" s="16" customFormat="1" ht="15" customHeight="1">
      <c r="C90" s="169"/>
      <c r="D90" s="170" t="s">
        <v>388</v>
      </c>
      <c r="E90" s="425" t="s">
        <v>394</v>
      </c>
      <c r="F90" s="425"/>
      <c r="G90" s="425"/>
      <c r="H90" s="425"/>
      <c r="I90" s="425"/>
      <c r="J90" s="425"/>
      <c r="K90" s="425"/>
      <c r="L90" s="425"/>
      <c r="M90" s="425"/>
      <c r="N90" s="425"/>
      <c r="O90" s="426"/>
      <c r="R90" s="36"/>
      <c r="T90" s="2"/>
      <c r="U90" s="2"/>
    </row>
    <row r="91" spans="3:28" s="16" customFormat="1" ht="15" customHeight="1">
      <c r="C91" s="169"/>
      <c r="D91" s="170" t="s">
        <v>389</v>
      </c>
      <c r="E91" s="425" t="s">
        <v>395</v>
      </c>
      <c r="F91" s="425"/>
      <c r="G91" s="425"/>
      <c r="H91" s="425"/>
      <c r="I91" s="425"/>
      <c r="J91" s="425"/>
      <c r="K91" s="425"/>
      <c r="L91" s="425"/>
      <c r="M91" s="425"/>
      <c r="N91" s="425"/>
      <c r="O91" s="426"/>
      <c r="Q91" s="19"/>
      <c r="R91" s="19"/>
      <c r="S91" s="19"/>
      <c r="T91" s="19"/>
      <c r="U91" s="19"/>
      <c r="V91" s="19"/>
      <c r="W91" s="19"/>
      <c r="X91" s="19"/>
      <c r="Y91" s="19"/>
      <c r="Z91" s="19"/>
    </row>
    <row r="92" spans="3:28" s="16" customFormat="1" ht="15" customHeight="1">
      <c r="C92" s="169"/>
      <c r="D92" s="170" t="s">
        <v>382</v>
      </c>
      <c r="E92" s="425" t="s">
        <v>396</v>
      </c>
      <c r="F92" s="425"/>
      <c r="G92" s="425"/>
      <c r="H92" s="425"/>
      <c r="I92" s="425"/>
      <c r="J92" s="425"/>
      <c r="K92" s="425"/>
      <c r="L92" s="425"/>
      <c r="M92" s="425"/>
      <c r="N92" s="425"/>
      <c r="O92" s="426"/>
      <c r="Q92" s="211"/>
      <c r="R92" s="211"/>
      <c r="S92" s="211"/>
      <c r="T92" s="211"/>
      <c r="U92" s="211"/>
      <c r="V92" s="211"/>
      <c r="W92" s="211"/>
      <c r="X92" s="211"/>
      <c r="Y92" s="211"/>
      <c r="Z92" s="211"/>
      <c r="AA92"/>
    </row>
    <row r="93" spans="3:28" s="16" customFormat="1" ht="15" customHeight="1">
      <c r="C93" s="169"/>
      <c r="D93" s="170" t="s">
        <v>233</v>
      </c>
      <c r="E93" s="425" t="s">
        <v>239</v>
      </c>
      <c r="F93" s="425"/>
      <c r="G93" s="425"/>
      <c r="H93" s="425"/>
      <c r="I93" s="425"/>
      <c r="J93" s="425"/>
      <c r="K93" s="425"/>
      <c r="L93" s="425"/>
      <c r="M93" s="425"/>
      <c r="N93" s="425"/>
      <c r="O93" s="426"/>
      <c r="Q93" s="3"/>
      <c r="R93" s="3"/>
      <c r="S93" s="3"/>
      <c r="T93" s="3"/>
      <c r="U93" s="3"/>
      <c r="V93" s="3"/>
      <c r="W93" s="3"/>
      <c r="X93" s="3"/>
      <c r="Y93" s="3"/>
      <c r="AA93" s="89"/>
    </row>
    <row r="94" spans="3:28" s="16" customFormat="1" ht="28.15" customHeight="1">
      <c r="C94" s="169"/>
      <c r="D94" s="170" t="s">
        <v>234</v>
      </c>
      <c r="E94" s="425" t="s">
        <v>377</v>
      </c>
      <c r="F94" s="425"/>
      <c r="G94" s="425"/>
      <c r="H94" s="425"/>
      <c r="I94" s="425"/>
      <c r="J94" s="425"/>
      <c r="K94" s="425"/>
      <c r="L94" s="425"/>
      <c r="M94" s="425"/>
      <c r="N94" s="425"/>
      <c r="O94" s="426"/>
      <c r="Q94" s="3"/>
      <c r="R94" s="3"/>
      <c r="S94" s="3"/>
      <c r="T94" s="3"/>
      <c r="U94" s="89"/>
      <c r="V94" s="3"/>
      <c r="W94" s="3"/>
      <c r="X94" s="3"/>
      <c r="Y94" s="3"/>
      <c r="AA94" s="89"/>
    </row>
    <row r="95" spans="3:28" s="16" customFormat="1" ht="15" customHeight="1">
      <c r="C95" s="169"/>
      <c r="D95" s="170" t="s">
        <v>235</v>
      </c>
      <c r="E95" s="425" t="s">
        <v>240</v>
      </c>
      <c r="F95" s="425"/>
      <c r="G95" s="425"/>
      <c r="H95" s="425"/>
      <c r="I95" s="425"/>
      <c r="J95" s="425"/>
      <c r="K95" s="425"/>
      <c r="L95" s="425"/>
      <c r="M95" s="425"/>
      <c r="N95" s="425"/>
      <c r="O95" s="426"/>
      <c r="Q95" s="89"/>
      <c r="R95" s="3"/>
      <c r="S95" s="3"/>
      <c r="T95" s="3"/>
      <c r="U95" s="3"/>
      <c r="V95" s="3"/>
      <c r="W95" s="3"/>
      <c r="X95" s="3"/>
      <c r="Y95" s="3"/>
      <c r="AA95" s="89"/>
      <c r="AB95" s="212"/>
    </row>
    <row r="96" spans="3:28" s="16" customFormat="1" ht="28.15" customHeight="1">
      <c r="C96" s="169"/>
      <c r="D96" s="170" t="s">
        <v>236</v>
      </c>
      <c r="E96" s="425" t="s">
        <v>378</v>
      </c>
      <c r="F96" s="425"/>
      <c r="G96" s="425"/>
      <c r="H96" s="425"/>
      <c r="I96" s="425"/>
      <c r="J96" s="425"/>
      <c r="K96" s="425"/>
      <c r="L96" s="425"/>
      <c r="M96" s="425"/>
      <c r="N96" s="425"/>
      <c r="O96" s="426"/>
      <c r="Q96" s="3"/>
      <c r="R96" s="3"/>
      <c r="S96" s="3"/>
      <c r="T96" s="3"/>
      <c r="U96" s="89"/>
      <c r="V96" s="3"/>
      <c r="W96" s="3"/>
      <c r="X96" s="3"/>
      <c r="Y96" s="3"/>
      <c r="Z96" s="3"/>
      <c r="AA96" s="89"/>
    </row>
    <row r="97" spans="1:27" ht="28.15" customHeight="1">
      <c r="A97" s="16"/>
      <c r="B97" s="16"/>
      <c r="C97" s="169"/>
      <c r="D97" s="170" t="s">
        <v>237</v>
      </c>
      <c r="E97" s="425" t="s">
        <v>241</v>
      </c>
      <c r="F97" s="425"/>
      <c r="G97" s="425"/>
      <c r="H97" s="425"/>
      <c r="I97" s="425"/>
      <c r="J97" s="425"/>
      <c r="K97" s="425"/>
      <c r="L97" s="425"/>
      <c r="M97" s="425"/>
      <c r="N97" s="425"/>
      <c r="O97" s="426"/>
      <c r="Q97" s="3"/>
      <c r="R97" s="3"/>
      <c r="S97" s="3"/>
      <c r="T97" s="3"/>
      <c r="U97" s="3"/>
      <c r="V97" s="3"/>
      <c r="W97" s="3"/>
      <c r="X97" s="3"/>
      <c r="Y97" s="3"/>
      <c r="Z97" s="3"/>
      <c r="AA97" s="3"/>
    </row>
    <row r="98" spans="1:27" ht="28.15" customHeight="1">
      <c r="A98" s="16"/>
      <c r="B98" s="16"/>
      <c r="C98" s="169">
        <v>5</v>
      </c>
      <c r="D98" s="425" t="s">
        <v>360</v>
      </c>
      <c r="E98" s="425"/>
      <c r="F98" s="425"/>
      <c r="G98" s="425"/>
      <c r="H98" s="425"/>
      <c r="I98" s="425"/>
      <c r="J98" s="425"/>
      <c r="K98" s="425"/>
      <c r="L98" s="425"/>
      <c r="M98" s="425"/>
      <c r="N98" s="425"/>
      <c r="O98" s="426"/>
      <c r="Q98" s="3"/>
      <c r="R98" s="3"/>
      <c r="S98" s="3"/>
      <c r="T98" s="3"/>
      <c r="U98" s="3"/>
      <c r="V98" s="3"/>
      <c r="W98" s="3"/>
      <c r="X98" s="3"/>
      <c r="Y98" s="3"/>
      <c r="Z98" s="3"/>
      <c r="AA98" s="3"/>
    </row>
    <row r="99" spans="1:27" ht="66" customHeight="1">
      <c r="A99" s="16"/>
      <c r="B99" s="16"/>
      <c r="C99" s="169">
        <v>6</v>
      </c>
      <c r="D99" s="505" t="s">
        <v>418</v>
      </c>
      <c r="E99" s="505"/>
      <c r="F99" s="505"/>
      <c r="G99" s="505"/>
      <c r="H99" s="505"/>
      <c r="I99" s="505"/>
      <c r="J99" s="505"/>
      <c r="K99" s="505"/>
      <c r="L99" s="505"/>
      <c r="M99" s="505"/>
      <c r="N99" s="505"/>
      <c r="O99" s="506"/>
      <c r="Q99" s="3"/>
      <c r="R99" s="3"/>
      <c r="S99" s="3"/>
      <c r="T99" s="3"/>
      <c r="U99" s="3"/>
      <c r="V99" s="3"/>
      <c r="W99" s="3"/>
      <c r="X99" s="3"/>
      <c r="Y99" s="3"/>
      <c r="Z99" s="3"/>
      <c r="AA99" s="3"/>
    </row>
    <row r="100" spans="1:27" ht="15" customHeight="1">
      <c r="A100" s="16"/>
      <c r="B100" s="16"/>
      <c r="C100" s="169">
        <v>7</v>
      </c>
      <c r="D100" s="425" t="s">
        <v>359</v>
      </c>
      <c r="E100" s="425"/>
      <c r="F100" s="425"/>
      <c r="G100" s="425"/>
      <c r="H100" s="425"/>
      <c r="I100" s="425"/>
      <c r="J100" s="425"/>
      <c r="K100" s="425"/>
      <c r="L100" s="425"/>
      <c r="M100" s="425"/>
      <c r="N100" s="425"/>
      <c r="O100" s="426"/>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xr:uid="{00000000-0002-0000-0000-000001000000}">
      <formula1>$Q$85:$Q$89</formula1>
    </dataValidation>
    <dataValidation type="list" allowBlank="1" showInputMessage="1" showErrorMessage="1" sqref="N28:O28" xr:uid="{00000000-0002-0000-0000-000002000000}">
      <formula1>$Q$149:$Q$150</formula1>
    </dataValidation>
    <dataValidation type="list" allowBlank="1" showInputMessage="1" showErrorMessage="1" sqref="F52:I52" xr:uid="{91AF2426-37CE-49C7-925B-E1242557312A}">
      <formula1>$Q$104:$Q$146</formula1>
    </dataValidation>
  </dataValidations>
  <printOptions horizontalCentered="1"/>
  <pageMargins left="0.6692913385826772" right="0.62992125984251968" top="0.55118110236220474" bottom="0.55118110236220474" header="0" footer="0.51181102362204722"/>
  <pageSetup paperSize="9" scale="83" fitToHeight="2" orientation="portrait"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256</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xr:uid="{00000000-0002-0000-0900-000000000000}">
      <formula1>AU13=ROUND(AU13,1)</formula1>
    </dataValidation>
    <dataValidation type="custom" allowBlank="1" showInputMessage="1" showErrorMessage="1" sqref="H24:H33" xr:uid="{00000000-0002-0000-09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9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257</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xr:uid="{00000000-0002-0000-0A00-000000000000}">
      <formula1>AU13=ROUND(AU13,1)</formula1>
    </dataValidation>
    <dataValidation type="custom" allowBlank="1" showInputMessage="1" showErrorMessage="1" sqref="H24:H33" xr:uid="{00000000-0002-0000-0A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A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258</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xr:uid="{00000000-0002-0000-0B00-000000000000}">
      <formula1>AU13=ROUND(AU13,1)</formula1>
    </dataValidation>
    <dataValidation type="custom" allowBlank="1" showInputMessage="1" showErrorMessage="1" sqref="H24:H33" xr:uid="{00000000-0002-0000-0B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B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xr:uid="{00000000-0002-0000-0C00-000000000000}">
      <formula1>W7=ROUND(W7,1)</formula1>
    </dataValidation>
    <dataValidation type="custom" allowBlank="1" showInputMessage="1" showErrorMessage="1" sqref="H24:H33" xr:uid="{00000000-0002-0000-0C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C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xr:uid="{00000000-0002-0000-0D00-000000000000}">
      <formula1>W7=ROUND(W7,1)</formula1>
    </dataValidation>
    <dataValidation type="custom" allowBlank="1" showInputMessage="1" showErrorMessage="1" sqref="H24:H33" xr:uid="{00000000-0002-0000-0D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D00-000002000000}">
      <formula1>D9=ROUND(D9,2)</formula1>
    </dataValidation>
    <dataValidation type="textLength" allowBlank="1" showInputMessage="1" showErrorMessage="1" errorTitle="要確認" error="「廃油」は、中間処理を経ずに「最終処分」はできません。" sqref="R33:U33" xr:uid="{00000000-0002-0000-0D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xr:uid="{00000000-0002-0000-0E00-000000000000}">
      <formula1>W7=ROUND(W7,1)</formula1>
    </dataValidation>
    <dataValidation type="custom" allowBlank="1" showInputMessage="1" showErrorMessage="1" sqref="H24:H33" xr:uid="{00000000-0002-0000-0E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E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xr:uid="{00000000-0002-0000-0F00-000000000000}">
      <formula1>W7=ROUND(W7,1)</formula1>
    </dataValidation>
    <dataValidation type="custom" allowBlank="1" showInputMessage="1" showErrorMessage="1" sqref="H24:H33" xr:uid="{00000000-0002-0000-0F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F00-000002000000}">
      <formula1>D9=ROUND(D9,2)</formula1>
    </dataValidation>
    <dataValidation type="textLength" allowBlank="1" showInputMessage="1" showErrorMessage="1" errorTitle="要確認" error="「廃酸」は、中間処理を経ずに「中間処分」はできません。" sqref="R33:U33" xr:uid="{00000000-0002-0000-0F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xr:uid="{00000000-0002-0000-1000-000000000000}">
      <formula1>W7=ROUND(W7,1)</formula1>
    </dataValidation>
    <dataValidation type="custom" allowBlank="1" showInputMessage="1" showErrorMessage="1" sqref="H24:H33" xr:uid="{00000000-0002-0000-10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1000-000002000000}">
      <formula1>D9=ROUND(D9,2)</formula1>
    </dataValidation>
    <dataValidation type="textLength" allowBlank="1" showInputMessage="1" showErrorMessage="1" errorTitle="要確認" error="「廃ｱﾙｶﾘ」は、中間処理を経ずに「最終処分」はできません。" sqref="R33:U33" xr:uid="{00000000-0002-0000-10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75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306</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13</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13</v>
      </c>
      <c r="AS18" s="548" t="s">
        <v>139</v>
      </c>
      <c r="AT18" s="549"/>
      <c r="AU18" s="223"/>
      <c r="AV18" s="42" t="s">
        <v>13</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13</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13</v>
      </c>
      <c r="U27" s="62"/>
      <c r="V27" s="62"/>
      <c r="Y27" s="60" t="s">
        <v>30</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13</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13</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xr:uid="{00000000-0002-0000-1100-000000000000}">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1100-000001000000}">
      <formula1>D9=ROUND(D9,2)</formula1>
    </dataValidation>
    <dataValidation type="custom" allowBlank="1" showInputMessage="1" showErrorMessage="1" sqref="H24:H33" xr:uid="{00000000-0002-0000-1100-000002000000}">
      <formula1>H24=ROUND(H24,1)</formula1>
    </dataValidation>
    <dataValidation type="custom" allowBlank="1" showInputMessage="1" showErrorMessage="1" error="入力は少数第1位までにして下さい。" sqref="AU13:AU14 W7:X7" xr:uid="{00000000-0002-0000-1100-000003000000}">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41" t="s">
        <v>277</v>
      </c>
      <c r="C3" s="641"/>
      <c r="D3" s="641"/>
      <c r="E3" s="641"/>
      <c r="F3" s="641"/>
      <c r="G3" s="100"/>
      <c r="H3" s="100"/>
      <c r="I3" s="100"/>
      <c r="J3" s="100"/>
      <c r="K3" s="100"/>
      <c r="U3"/>
      <c r="V3"/>
      <c r="W3"/>
      <c r="X3" s="101"/>
    </row>
    <row r="4" spans="2:24" ht="14.1" customHeight="1">
      <c r="B4" s="641"/>
      <c r="C4" s="641"/>
      <c r="D4" s="641"/>
      <c r="E4" s="641"/>
      <c r="F4" s="641"/>
      <c r="G4" s="100"/>
      <c r="H4" s="100"/>
      <c r="I4" s="100"/>
      <c r="J4" s="100"/>
      <c r="K4" s="100"/>
      <c r="V4" s="629" t="s">
        <v>297</v>
      </c>
      <c r="W4" s="102" t="s">
        <v>87</v>
      </c>
      <c r="X4" s="103" t="s">
        <v>88</v>
      </c>
    </row>
    <row r="5" spans="2:24" ht="14.1" customHeight="1" thickBot="1">
      <c r="C5" s="100"/>
      <c r="D5" s="100"/>
      <c r="E5" s="100"/>
      <c r="F5" s="100"/>
      <c r="G5" s="100"/>
      <c r="H5" s="100"/>
      <c r="I5" s="100"/>
      <c r="J5" s="100"/>
      <c r="K5" s="100"/>
      <c r="V5" s="630"/>
      <c r="W5" s="104" t="str">
        <f>+表紙!N28</f>
        <v>○</v>
      </c>
      <c r="X5" s="104" t="str">
        <f>+表紙!O28</f>
        <v>　</v>
      </c>
    </row>
    <row r="6" spans="2:24" ht="15" customHeight="1" thickBot="1">
      <c r="B6" s="154" t="s">
        <v>79</v>
      </c>
      <c r="C6" s="154"/>
      <c r="D6" s="154"/>
      <c r="E6" s="154"/>
      <c r="F6" s="154"/>
      <c r="G6" s="154"/>
      <c r="H6" s="154"/>
      <c r="I6" s="154"/>
      <c r="J6" s="154"/>
      <c r="K6" s="154"/>
      <c r="L6" s="85"/>
      <c r="M6" s="628"/>
      <c r="N6" s="628"/>
      <c r="O6" s="85" t="s">
        <v>77</v>
      </c>
      <c r="P6" s="631" t="str">
        <f>+表紙!F47</f>
        <v>ジャパンガス株式会社　横浜滅菌センター</v>
      </c>
      <c r="Q6" s="631"/>
      <c r="R6" s="631"/>
      <c r="S6" s="631"/>
      <c r="T6" s="631"/>
      <c r="U6" s="631"/>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42" t="s">
        <v>172</v>
      </c>
      <c r="D9" s="642"/>
      <c r="E9" s="642"/>
      <c r="F9" s="643"/>
      <c r="G9" s="312">
        <f>IF(OR(ｱ.特管廃油!D24&gt;0,ｱ.特管廃油!D24&lt;0),ｱ.特管廃油!D24,IF(G$19&gt;0,"0",0))</f>
        <v>0</v>
      </c>
      <c r="H9" s="312">
        <f>IF(OR(ｲ.特管廃酸!D24&gt;0,ｲ.特管廃酸!D24&lt;0),ｲ.特管廃酸!D24,IF(H$19&gt;0,"0",0))</f>
        <v>65.47</v>
      </c>
      <c r="I9" s="312">
        <f>IF(OR(ｳ.特管廃ｱﾙｶﾘ!D24&gt;0,ｳ.特管廃ｱﾙｶﾘ!D24&lt;0),ｳ.特管廃ｱﾙｶﾘ!D24,IF(I$19&gt;0,"0",0))</f>
        <v>0</v>
      </c>
      <c r="J9" s="312" t="str">
        <f>IF(OR(ｴ.感染性廃棄物!$D24&gt;0,ｴ.感染性廃棄物!$D24&lt;0),ｴ.感染性廃棄物!D24,IF(J$19&gt;0,"0",0))</f>
        <v>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65.47</v>
      </c>
    </row>
    <row r="10" spans="2:24" ht="24" customHeight="1">
      <c r="B10" s="158" t="s">
        <v>327</v>
      </c>
      <c r="C10" s="634" t="s">
        <v>244</v>
      </c>
      <c r="D10" s="634"/>
      <c r="E10" s="634"/>
      <c r="F10" s="635"/>
      <c r="G10" s="314">
        <f>IF(OR(ｱ.特管廃油!D25&gt;0,ｱ.特管廃油!D25&lt;0),ｱ.特管廃油!D25,IF(G$19&gt;0,"0",0))</f>
        <v>0</v>
      </c>
      <c r="H10" s="314" t="str">
        <f>IF(OR(ｲ.特管廃酸!D25&gt;0,ｲ.特管廃酸!D25&lt;0),ｲ.特管廃酸!D25,IF(H$19&gt;0,"0",0))</f>
        <v>0</v>
      </c>
      <c r="I10" s="314">
        <f>IF(OR(ｳ.特管廃ｱﾙｶﾘ!D25&gt;0,ｳ.特管廃ｱﾙｶﾘ!D25&lt;0),ｳ.特管廃ｱﾙｶﾘ!D25,IF(I$19&gt;0,"0",0))</f>
        <v>0</v>
      </c>
      <c r="J10" s="314" t="str">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36" t="s">
        <v>245</v>
      </c>
      <c r="D11" s="636"/>
      <c r="E11" s="636"/>
      <c r="F11" s="637"/>
      <c r="G11" s="316">
        <f>IF(OR(ｱ.特管廃油!D26&gt;0,ｱ.特管廃油!D26&lt;0),ｱ.特管廃油!D26,IF(G$19&gt;0,"0",0))</f>
        <v>0</v>
      </c>
      <c r="H11" s="316" t="str">
        <f>IF(OR(ｲ.特管廃酸!D26&gt;0,ｲ.特管廃酸!D26&lt;0),ｲ.特管廃酸!D26,IF(H$19&gt;0,"0",0))</f>
        <v>0</v>
      </c>
      <c r="I11" s="316">
        <f>IF(OR(ｳ.特管廃ｱﾙｶﾘ!D26&gt;0,ｳ.特管廃ｱﾙｶﾘ!D26&lt;0),ｳ.特管廃ｱﾙｶﾘ!D26,IF(I$19&gt;0,"0",0))</f>
        <v>0</v>
      </c>
      <c r="J11" s="316" t="str">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36" t="s">
        <v>246</v>
      </c>
      <c r="D12" s="636"/>
      <c r="E12" s="636"/>
      <c r="F12" s="637"/>
      <c r="G12" s="316">
        <f>IF(OR(ｱ.特管廃油!D27&gt;0,ｱ.特管廃油!D27&lt;0),ｱ.特管廃油!D27,IF(G$19&gt;0,"0",0))</f>
        <v>0</v>
      </c>
      <c r="H12" s="316" t="str">
        <f>IF(OR(ｲ.特管廃酸!D27&gt;0,ｲ.特管廃酸!D27&lt;0),ｲ.特管廃酸!D27,IF(H$19&gt;0,"0",0))</f>
        <v>0</v>
      </c>
      <c r="I12" s="316">
        <f>IF(OR(ｳ.特管廃ｱﾙｶﾘ!D27&gt;0,ｳ.特管廃ｱﾙｶﾘ!D27&lt;0),ｳ.特管廃ｱﾙｶﾘ!D27,IF(I$19&gt;0,"0",0))</f>
        <v>0</v>
      </c>
      <c r="J12" s="316" t="str">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38" t="s">
        <v>247</v>
      </c>
      <c r="D13" s="639"/>
      <c r="E13" s="639"/>
      <c r="F13" s="640"/>
      <c r="G13" s="316">
        <f>IF(OR(ｱ.特管廃油!D28&gt;0,ｱ.特管廃油!D28&lt;0),ｱ.特管廃油!D28,IF(G$19&gt;0,"0",0))</f>
        <v>0</v>
      </c>
      <c r="H13" s="316" t="str">
        <f>IF(OR(ｲ.特管廃酸!D28&gt;0,ｲ.特管廃酸!D28&lt;0),ｲ.特管廃酸!D28,IF(H$19&gt;0,"0",0))</f>
        <v>0</v>
      </c>
      <c r="I13" s="316">
        <f>IF(OR(ｳ.特管廃ｱﾙｶﾘ!D28&gt;0,ｳ.特管廃ｱﾙｶﾘ!D28&lt;0),ｳ.特管廃ｱﾙｶﾘ!D28,IF(I$19&gt;0,"0",0))</f>
        <v>0</v>
      </c>
      <c r="J13" s="316" t="str">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36" t="s">
        <v>181</v>
      </c>
      <c r="D14" s="636"/>
      <c r="E14" s="636"/>
      <c r="F14" s="637"/>
      <c r="G14" s="316">
        <f>IF(OR(ｱ.特管廃油!D29&gt;0,ｱ.特管廃油!D29&lt;0),ｱ.特管廃油!D29,IF(G$19&gt;0,"0",0))</f>
        <v>0</v>
      </c>
      <c r="H14" s="316">
        <f>IF(OR(ｲ.特管廃酸!D29&gt;0,ｲ.特管廃酸!D29&lt;0),ｲ.特管廃酸!D29,IF(H$19&gt;0,"0",0))</f>
        <v>65.47</v>
      </c>
      <c r="I14" s="316">
        <f>IF(OR(ｳ.特管廃ｱﾙｶﾘ!D29&gt;0,ｳ.特管廃ｱﾙｶﾘ!D29&lt;0),ｳ.特管廃ｱﾙｶﾘ!D29,IF(I$19&gt;0,"0",0))</f>
        <v>0</v>
      </c>
      <c r="J14" s="316" t="str">
        <f>IF(OR(ｴ.感染性廃棄物!$D29&gt;0,ｴ.感染性廃棄物!$D29&lt;0),ｴ.感染性廃棄物!D29,IF(J$19&gt;0,"0",0))</f>
        <v>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65.47</v>
      </c>
    </row>
    <row r="15" spans="2:24" ht="24" customHeight="1">
      <c r="B15" s="158" t="s">
        <v>184</v>
      </c>
      <c r="C15" s="636" t="s">
        <v>182</v>
      </c>
      <c r="D15" s="636"/>
      <c r="E15" s="636"/>
      <c r="F15" s="637"/>
      <c r="G15" s="316">
        <f>IF(OR(ｱ.特管廃油!D30&gt;0,ｱ.特管廃油!D30&lt;0),ｱ.特管廃油!D30,IF(G$19&gt;0,"0",0))</f>
        <v>0</v>
      </c>
      <c r="H15" s="316" t="str">
        <f>IF(OR(ｲ.特管廃酸!D30&gt;0,ｲ.特管廃酸!D30&lt;0),ｲ.特管廃酸!D30,IF(H$19&gt;0,"0",0))</f>
        <v>0</v>
      </c>
      <c r="I15" s="316">
        <f>IF(OR(ｳ.特管廃ｱﾙｶﾘ!D30&gt;0,ｳ.特管廃ｱﾙｶﾘ!D30&lt;0),ｳ.特管廃ｱﾙｶﾘ!D30,IF(I$19&gt;0,"0",0))</f>
        <v>0</v>
      </c>
      <c r="J15" s="316" t="str">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36" t="s">
        <v>183</v>
      </c>
      <c r="D16" s="636"/>
      <c r="E16" s="636"/>
      <c r="F16" s="637"/>
      <c r="G16" s="316">
        <f>IF(OR(ｱ.特管廃油!D31&gt;0,ｱ.特管廃油!D31&lt;0),ｱ.特管廃油!D31,IF(G$19&gt;0,"0",0))</f>
        <v>0</v>
      </c>
      <c r="H16" s="316">
        <f>IF(OR(ｲ.特管廃酸!D31&gt;0,ｲ.特管廃酸!D31&lt;0),ｲ.特管廃酸!D31,IF(H$19&gt;0,"0",0))</f>
        <v>65.47</v>
      </c>
      <c r="I16" s="316">
        <f>IF(OR(ｳ.特管廃ｱﾙｶﾘ!D31&gt;0,ｳ.特管廃ｱﾙｶﾘ!D31&lt;0),ｳ.特管廃ｱﾙｶﾘ!D31,IF(I$19&gt;0,"0",0))</f>
        <v>0</v>
      </c>
      <c r="J16" s="316" t="str">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f t="shared" si="0"/>
        <v>65.47</v>
      </c>
    </row>
    <row r="17" spans="2:24" ht="24" customHeight="1">
      <c r="B17" s="158"/>
      <c r="C17" s="636" t="s">
        <v>400</v>
      </c>
      <c r="D17" s="636"/>
      <c r="E17" s="636"/>
      <c r="F17" s="637"/>
      <c r="G17" s="316">
        <f>IF(OR(ｱ.特管廃油!D32&gt;0,ｱ.特管廃油!D32&lt;0),ｱ.特管廃油!D32,IF(G$19&gt;0,"0",0))</f>
        <v>0</v>
      </c>
      <c r="H17" s="316" t="str">
        <f>IF(OR(ｲ.特管廃酸!D32&gt;0,ｲ.特管廃酸!D32&lt;0),ｲ.特管廃酸!D32,IF(H$19&gt;0,"0",0))</f>
        <v>0</v>
      </c>
      <c r="I17" s="316">
        <f>IF(OR(ｳ.特管廃ｱﾙｶﾘ!D32&gt;0,ｳ.特管廃ｱﾙｶﾘ!D32&lt;0),ｳ.特管廃ｱﾙｶﾘ!D32,IF(I$19&gt;0,"0",0))</f>
        <v>0</v>
      </c>
      <c r="J17" s="316" t="str">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32" t="s">
        <v>403</v>
      </c>
      <c r="E18" s="632"/>
      <c r="F18" s="633"/>
      <c r="G18" s="319">
        <f>IF(OR(ｱ.特管廃油!D33&gt;0,ｱ.特管廃油!D33&lt;0),ｱ.特管廃油!D33,IF(G$19&gt;0,"0",0))</f>
        <v>0</v>
      </c>
      <c r="H18" s="319" t="str">
        <f>IF(OR(ｲ.特管廃酸!D33&gt;0,ｲ.特管廃酸!D33&lt;0),ｲ.特管廃酸!D33,IF(H$19&gt;0,"0",0))</f>
        <v>0</v>
      </c>
      <c r="I18" s="319">
        <f>IF(OR(ｳ.特管廃ｱﾙｶﾘ!D33&gt;0,ｳ.特管廃ｱﾙｶﾘ!D33&lt;0),ｳ.特管廃ｱﾙｶﾘ!D33,IF(I$19&gt;0,"0",0))</f>
        <v>0</v>
      </c>
      <c r="J18" s="319" t="str">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0" t="s">
        <v>302</v>
      </c>
      <c r="E19" s="650"/>
      <c r="F19" s="651"/>
      <c r="G19" s="322">
        <f t="shared" ref="G19:V19" si="1">+G37+G25+G23+G22+G21-G20</f>
        <v>0</v>
      </c>
      <c r="H19" s="322">
        <f t="shared" si="1"/>
        <v>70.47</v>
      </c>
      <c r="I19" s="322">
        <f t="shared" si="1"/>
        <v>0</v>
      </c>
      <c r="J19" s="322">
        <f t="shared" si="1"/>
        <v>0.28000000000000003</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70.75</v>
      </c>
    </row>
    <row r="20" spans="2:24" ht="24" customHeight="1" thickBot="1">
      <c r="B20" s="156"/>
      <c r="C20" s="205" t="s">
        <v>173</v>
      </c>
      <c r="D20" s="652" t="s">
        <v>174</v>
      </c>
      <c r="E20" s="652"/>
      <c r="F20" s="653"/>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4" t="s">
        <v>215</v>
      </c>
      <c r="F21" s="655"/>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48" t="s">
        <v>282</v>
      </c>
      <c r="F22" s="649"/>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4" t="s">
        <v>216</v>
      </c>
      <c r="F23" s="645"/>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6" t="s">
        <v>203</v>
      </c>
      <c r="F25" s="647"/>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63" t="s">
        <v>136</v>
      </c>
      <c r="D26" s="365" t="s">
        <v>21</v>
      </c>
      <c r="E26" s="656" t="s">
        <v>218</v>
      </c>
      <c r="F26" s="657"/>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63"/>
      <c r="D27" s="161" t="s">
        <v>25</v>
      </c>
      <c r="E27" s="656" t="s">
        <v>219</v>
      </c>
      <c r="F27" s="657"/>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64"/>
      <c r="D28" s="66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64"/>
      <c r="D29" s="66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64"/>
      <c r="D30" s="66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64"/>
      <c r="D31" s="113" t="s">
        <v>140</v>
      </c>
      <c r="E31" s="656" t="s">
        <v>223</v>
      </c>
      <c r="F31" s="657"/>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58" t="s">
        <v>135</v>
      </c>
      <c r="D37" s="113" t="s">
        <v>141</v>
      </c>
      <c r="E37" s="665" t="s">
        <v>176</v>
      </c>
      <c r="F37" s="666"/>
      <c r="G37" s="346">
        <f t="shared" ref="G37:V37" si="7">+G38+G42</f>
        <v>0</v>
      </c>
      <c r="H37" s="346">
        <f t="shared" si="7"/>
        <v>70.47</v>
      </c>
      <c r="I37" s="346">
        <f t="shared" si="7"/>
        <v>0</v>
      </c>
      <c r="J37" s="346">
        <f t="shared" si="7"/>
        <v>0.28000000000000003</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70.75</v>
      </c>
    </row>
    <row r="38" spans="2:24" ht="24" customHeight="1">
      <c r="B38" s="156"/>
      <c r="C38" s="658"/>
      <c r="D38" s="195"/>
      <c r="E38" s="193" t="s">
        <v>195</v>
      </c>
      <c r="F38" s="360"/>
      <c r="G38" s="340">
        <f t="shared" ref="G38:V38" si="8">SUM(G39:G41)</f>
        <v>0</v>
      </c>
      <c r="H38" s="340">
        <f t="shared" si="8"/>
        <v>70.47</v>
      </c>
      <c r="I38" s="340">
        <f t="shared" si="8"/>
        <v>0</v>
      </c>
      <c r="J38" s="340">
        <f t="shared" si="8"/>
        <v>0.28000000000000003</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70.75</v>
      </c>
    </row>
    <row r="39" spans="2:24" ht="24" customHeight="1">
      <c r="B39" s="156"/>
      <c r="C39" s="658"/>
      <c r="D39" s="196"/>
      <c r="E39" s="191"/>
      <c r="F39" s="189" t="s">
        <v>175</v>
      </c>
      <c r="G39" s="342">
        <f>+ｱ.特管廃油!$AA$28</f>
        <v>0</v>
      </c>
      <c r="H39" s="342">
        <f>+ｲ.特管廃酸!$AA$28</f>
        <v>70.47</v>
      </c>
      <c r="I39" s="342">
        <f>+ｳ.特管廃ｱﾙｶﾘ!$AA$28</f>
        <v>0</v>
      </c>
      <c r="J39" s="342">
        <f>+ｴ.感染性廃棄物!$AA$28</f>
        <v>0.28000000000000003</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70.75</v>
      </c>
    </row>
    <row r="40" spans="2:24" ht="24" customHeight="1">
      <c r="B40" s="156"/>
      <c r="C40" s="658"/>
      <c r="D40" s="196"/>
      <c r="E40" s="191"/>
      <c r="F40" s="189" t="s">
        <v>194</v>
      </c>
      <c r="G40" s="342">
        <f>+ｱ.特管廃油!$AA$29</f>
        <v>0</v>
      </c>
      <c r="H40" s="342">
        <f>+ｲ.特管廃酸!$AA$29</f>
        <v>0</v>
      </c>
      <c r="I40" s="342">
        <f>+ｳ.特管廃ｱﾙｶﾘ!$AA$29</f>
        <v>0</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0</v>
      </c>
    </row>
    <row r="41" spans="2:24" ht="24" customHeight="1">
      <c r="B41" s="156"/>
      <c r="C41" s="65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5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69" t="s">
        <v>224</v>
      </c>
      <c r="E43" s="669"/>
      <c r="F43" s="670"/>
      <c r="G43" s="348">
        <f>+ｱ.特管廃油!$AL$27</f>
        <v>0</v>
      </c>
      <c r="H43" s="348">
        <f>+ｲ.特管廃酸!$AL$27</f>
        <v>70.47</v>
      </c>
      <c r="I43" s="348">
        <f>+ｳ.特管廃ｱﾙｶﾘ!$AL$27</f>
        <v>0</v>
      </c>
      <c r="J43" s="348">
        <f>+ｴ.感染性廃棄物!$AL$27</f>
        <v>0.28000000000000003</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70.75</v>
      </c>
    </row>
    <row r="44" spans="2:24" ht="24" customHeight="1">
      <c r="B44" s="156"/>
      <c r="C44" s="163"/>
      <c r="D44" s="161" t="s">
        <v>150</v>
      </c>
      <c r="E44" s="656" t="s">
        <v>178</v>
      </c>
      <c r="F44" s="657"/>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48" t="s">
        <v>179</v>
      </c>
      <c r="F45" s="649"/>
      <c r="G45" s="352">
        <f>+ｱ.特管廃油!$AS$24</f>
        <v>0</v>
      </c>
      <c r="H45" s="352">
        <f>+ｲ.特管廃酸!$AS$24</f>
        <v>70.47</v>
      </c>
      <c r="I45" s="352">
        <f>+ｳ.特管廃ｱﾙｶﾘ!$AS$24</f>
        <v>0</v>
      </c>
      <c r="J45" s="352">
        <f>+ｴ.感染性廃棄物!$AS$24</f>
        <v>0.28000000000000003</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70.75</v>
      </c>
    </row>
    <row r="46" spans="2:24" ht="24" customHeight="1">
      <c r="B46" s="156"/>
      <c r="C46" s="163"/>
      <c r="D46" s="358" t="s">
        <v>154</v>
      </c>
      <c r="E46" s="639" t="s">
        <v>404</v>
      </c>
      <c r="F46" s="640"/>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67" t="s">
        <v>405</v>
      </c>
      <c r="F47" s="668"/>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135.94</v>
      </c>
      <c r="I55" s="385">
        <f t="shared" si="9"/>
        <v>0</v>
      </c>
      <c r="J55" s="385">
        <f t="shared" si="9"/>
        <v>0.28000000000000003</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136.22</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523"/>
      <c r="C3" s="523"/>
      <c r="D3" s="523"/>
      <c r="E3" s="523"/>
      <c r="F3" s="523"/>
      <c r="G3" s="523"/>
      <c r="H3" s="523"/>
      <c r="I3" s="523"/>
      <c r="J3" s="523"/>
      <c r="K3"/>
      <c r="L3"/>
      <c r="M3"/>
      <c r="N3"/>
      <c r="O3"/>
      <c r="P3"/>
      <c r="Q3"/>
      <c r="R3"/>
      <c r="S3"/>
      <c r="T3"/>
      <c r="U3"/>
      <c r="V3"/>
      <c r="W3"/>
      <c r="X3"/>
      <c r="Y3"/>
      <c r="Z3" s="40"/>
      <c r="AA3" s="40"/>
      <c r="AB3" s="615"/>
      <c r="AC3" s="616"/>
      <c r="AD3" s="616"/>
      <c r="AE3" s="84"/>
      <c r="AF3" s="98"/>
      <c r="AG3" s="98"/>
      <c r="AH3" s="98"/>
      <c r="AI3" s="98"/>
      <c r="AJ3" s="98"/>
      <c r="AK3" s="98"/>
      <c r="AL3" s="98"/>
      <c r="AM3" s="98"/>
      <c r="AN3" s="98"/>
      <c r="AO3" s="98"/>
      <c r="AP3" s="603" t="s">
        <v>298</v>
      </c>
      <c r="AQ3" s="604"/>
      <c r="AR3" s="605"/>
      <c r="AS3" s="611" t="s">
        <v>0</v>
      </c>
      <c r="AT3" s="61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606"/>
      <c r="AQ4" s="607"/>
      <c r="AR4" s="608"/>
      <c r="AS4" s="613" t="str">
        <f>+表紙!N28</f>
        <v>○</v>
      </c>
      <c r="AT4" s="61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617" t="s">
        <v>81</v>
      </c>
      <c r="AA5" s="617"/>
      <c r="AB5" s="618"/>
      <c r="AC5" s="618"/>
      <c r="AD5" s="618"/>
      <c r="AE5" s="84" t="s">
        <v>75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87" t="s">
        <v>278</v>
      </c>
      <c r="C7" s="588"/>
      <c r="D7" s="584" t="s">
        <v>248</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1"/>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622"/>
      <c r="AF10" s="54"/>
      <c r="AN10" s="51"/>
      <c r="AO10" s="51"/>
      <c r="AP10" s="51"/>
      <c r="AQ10" s="51"/>
      <c r="AR10" s="51"/>
      <c r="AS10"/>
      <c r="AT10"/>
      <c r="AU10"/>
      <c r="AV10"/>
      <c r="AW10" s="381"/>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1"/>
    </row>
    <row r="12" spans="2:49" ht="24.75" customHeight="1" thickTop="1" thickBot="1">
      <c r="F12" s="546">
        <f>+ROUND(P12,2)+ROUND(P15,2)+ROUND(P18,2)+ROUND(P24,2)+P27-ROUND(F15,2)</f>
        <v>0</v>
      </c>
      <c r="G12" s="547"/>
      <c r="H12" s="547"/>
      <c r="I12" s="222" t="s">
        <v>189</v>
      </c>
      <c r="J12" s="51"/>
      <c r="K12" s="52"/>
      <c r="L12" s="51"/>
      <c r="M12" s="581"/>
      <c r="N12" s="53"/>
      <c r="P12" s="542"/>
      <c r="Q12" s="597"/>
      <c r="R12" s="597"/>
      <c r="S12" s="597"/>
      <c r="T12" s="50" t="s">
        <v>22</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1"/>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2" t="s">
        <v>23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1"/>
    </row>
    <row r="15" spans="2:49" ht="24.75" customHeight="1" thickBot="1">
      <c r="F15" s="558"/>
      <c r="G15" s="559"/>
      <c r="H15" s="559"/>
      <c r="I15" s="42" t="s">
        <v>189</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1"/>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31</v>
      </c>
      <c r="AT16" s="549"/>
      <c r="AU16" s="223"/>
      <c r="AV16" s="42" t="s">
        <v>13</v>
      </c>
      <c r="AW16" s="381"/>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1"/>
    </row>
    <row r="18" spans="2:49" ht="27" customHeight="1" thickBot="1">
      <c r="K18" s="54"/>
      <c r="L18" s="51"/>
      <c r="M18" s="581"/>
      <c r="N18" s="54"/>
      <c r="P18" s="542"/>
      <c r="Q18" s="597"/>
      <c r="R18" s="597"/>
      <c r="S18" s="597"/>
      <c r="T18" s="50" t="s">
        <v>14</v>
      </c>
      <c r="U18"/>
      <c r="V18" s="227"/>
      <c r="W18"/>
      <c r="X18" s="181"/>
      <c r="Y18" s="546">
        <f>+ROUND(AH9,2)+ROUND(AH12,2)+ROUND(AH15,2)+AH18</f>
        <v>0</v>
      </c>
      <c r="Z18" s="547"/>
      <c r="AA18" s="547"/>
      <c r="AB18" s="50" t="s">
        <v>4</v>
      </c>
      <c r="AC18" s="179"/>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521"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522"/>
    </row>
    <row r="20" spans="2:49" ht="27" customHeight="1" thickTop="1" thickBot="1">
      <c r="K20" s="54"/>
      <c r="L20" s="51"/>
      <c r="M20" s="581"/>
      <c r="N20" s="54"/>
      <c r="P20" s="43" t="s">
        <v>48</v>
      </c>
      <c r="Q20" s="540" t="s">
        <v>208</v>
      </c>
      <c r="R20" s="540"/>
      <c r="S20" s="540"/>
      <c r="T20" s="541"/>
      <c r="U20" s="122"/>
      <c r="V20" s="228"/>
      <c r="W20" s="230"/>
      <c r="X20" s="231"/>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522"/>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2"/>
      <c r="V21" s="122"/>
      <c r="W21" s="122"/>
      <c r="X21" s="122"/>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1"/>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1"/>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34</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1"/>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1"/>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1"/>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1"/>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1"/>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1"/>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1"/>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1"/>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xr:uid="{00000000-0002-0000-0100-000000000000}">
      <formula1>W7=ROUND(W7,1)</formula1>
    </dataValidation>
    <dataValidation type="custom" allowBlank="1" showInputMessage="1" showErrorMessage="1" sqref="H24:H33" xr:uid="{00000000-0002-0000-0100-000001000000}">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xr:uid="{00000000-0002-0000-0100-000002000000}">
      <formula1>D9=ROUND(D9,2)</formula1>
    </dataValidation>
    <dataValidation type="textLength" allowBlank="1" showInputMessage="1" showErrorMessage="1" errorTitle="要確認" error="「廃油」は、中間処理を経ずに「最終処分」はできません。" sqref="R33:U33" xr:uid="{00000000-0002-0000-0100-000004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423" t="s">
        <v>295</v>
      </c>
      <c r="N4" s="93" t="s">
        <v>87</v>
      </c>
      <c r="O4" s="94" t="s">
        <v>88</v>
      </c>
    </row>
    <row r="5" spans="1:16" ht="20.100000000000001" customHeight="1" thickBot="1">
      <c r="A5" s="17" t="e">
        <f>+#REF!</f>
        <v>#REF!</v>
      </c>
      <c r="C5" s="16" t="s">
        <v>285</v>
      </c>
      <c r="M5" s="630"/>
      <c r="N5" s="209" t="str">
        <f>+表紙!N28</f>
        <v>○</v>
      </c>
      <c r="O5" s="210" t="str">
        <f>+表紙!O28</f>
        <v>　</v>
      </c>
    </row>
    <row r="6" spans="1:16" ht="13.5">
      <c r="C6" s="500" t="s">
        <v>380</v>
      </c>
      <c r="D6" s="676"/>
      <c r="E6" s="676"/>
      <c r="F6" s="676"/>
      <c r="G6" s="676"/>
      <c r="H6" s="676"/>
      <c r="I6" s="676"/>
      <c r="J6" s="676"/>
      <c r="K6" s="676"/>
      <c r="L6" s="676"/>
      <c r="M6" s="676"/>
      <c r="N6" s="676"/>
      <c r="O6" s="676"/>
    </row>
    <row r="7" spans="1:16" ht="13.15" customHeight="1">
      <c r="C7" s="73"/>
      <c r="D7" s="74"/>
      <c r="E7" s="74"/>
      <c r="F7" s="74"/>
      <c r="G7" s="74"/>
      <c r="H7" s="74"/>
      <c r="I7" s="74"/>
      <c r="J7" s="74"/>
      <c r="K7" s="74"/>
      <c r="L7" s="74"/>
      <c r="M7" s="74"/>
      <c r="N7" s="74"/>
      <c r="O7" s="75"/>
    </row>
    <row r="8" spans="1:16" ht="12" customHeight="1">
      <c r="C8" s="453" t="s">
        <v>286</v>
      </c>
      <c r="D8" s="710"/>
      <c r="E8" s="710"/>
      <c r="F8" s="710"/>
      <c r="G8" s="710"/>
      <c r="H8" s="710"/>
      <c r="I8" s="710"/>
      <c r="J8" s="710"/>
      <c r="K8" s="710"/>
      <c r="L8" s="710"/>
      <c r="M8" s="710"/>
      <c r="N8" s="710"/>
      <c r="O8" s="711"/>
      <c r="P8" s="15"/>
    </row>
    <row r="9" spans="1:16" ht="12" customHeight="1">
      <c r="C9" s="712"/>
      <c r="D9" s="713"/>
      <c r="E9" s="713"/>
      <c r="F9" s="713"/>
      <c r="G9" s="713"/>
      <c r="H9" s="713"/>
      <c r="I9" s="713"/>
      <c r="J9" s="713"/>
      <c r="K9" s="713"/>
      <c r="L9" s="713"/>
      <c r="M9" s="713"/>
      <c r="N9" s="713"/>
      <c r="O9" s="714"/>
    </row>
    <row r="10" spans="1:16" ht="10.15" customHeight="1">
      <c r="C10" s="76"/>
      <c r="O10" s="77"/>
    </row>
    <row r="11" spans="1:16" ht="13.5">
      <c r="C11" s="76"/>
      <c r="L11" s="715" t="str">
        <f>+表紙!L34</f>
        <v>令和  6 年  5 月   31日</v>
      </c>
      <c r="M11" s="716"/>
      <c r="N11" s="716"/>
      <c r="O11" s="717"/>
    </row>
    <row r="12" spans="1:16" ht="7.5" customHeight="1">
      <c r="C12" s="76"/>
      <c r="O12" s="78"/>
    </row>
    <row r="13" spans="1:16" ht="13.5">
      <c r="C13" s="687" t="str">
        <f>+表紙!C36</f>
        <v>横浜市長</v>
      </c>
      <c r="D13" s="688"/>
      <c r="E13" s="688"/>
      <c r="F13" s="688"/>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84" t="str">
        <f>+表紙!J39</f>
        <v>神奈川県横浜市鶴見区大黒町２－７</v>
      </c>
      <c r="K16" s="684"/>
      <c r="L16" s="685"/>
      <c r="M16" s="685"/>
      <c r="N16" s="685"/>
      <c r="O16" s="686"/>
    </row>
    <row r="17" spans="1:17" ht="26.25" customHeight="1">
      <c r="C17" s="76"/>
      <c r="H17" s="18" t="s">
        <v>7</v>
      </c>
      <c r="I17" s="18"/>
      <c r="J17" s="684" t="str">
        <f>+表紙!J40</f>
        <v>ジャパンガス株式会社
代表取締役　川原　淳一</v>
      </c>
      <c r="K17" s="684"/>
      <c r="L17" s="685"/>
      <c r="M17" s="685"/>
      <c r="N17" s="685"/>
      <c r="O17" s="686"/>
    </row>
    <row r="18" spans="1:17">
      <c r="C18" s="76"/>
      <c r="J18" s="16" t="s">
        <v>8</v>
      </c>
      <c r="O18" s="77"/>
    </row>
    <row r="19" spans="1:17">
      <c r="C19" s="76"/>
      <c r="J19" s="19" t="s">
        <v>9</v>
      </c>
      <c r="K19" s="19"/>
      <c r="L19" s="689" t="str">
        <f>IF(+表紙!L42="","",+表紙!L42)</f>
        <v>０４５－５１０－０３８０</v>
      </c>
      <c r="M19" s="689"/>
      <c r="N19" s="689"/>
      <c r="O19" s="690"/>
    </row>
    <row r="20" spans="1:17">
      <c r="C20" s="76"/>
      <c r="J20" s="19"/>
      <c r="K20" s="19"/>
      <c r="O20" s="77"/>
    </row>
    <row r="21" spans="1:17">
      <c r="C21" s="76"/>
      <c r="O21" s="77"/>
    </row>
    <row r="22" spans="1:17" ht="30" customHeight="1">
      <c r="A22" s="17">
        <v>4</v>
      </c>
      <c r="C22" s="462" t="s">
        <v>423</v>
      </c>
      <c r="D22" s="704"/>
      <c r="E22" s="704"/>
      <c r="F22" s="704"/>
      <c r="G22" s="704"/>
      <c r="H22" s="704"/>
      <c r="I22" s="704"/>
      <c r="J22" s="704"/>
      <c r="K22" s="704"/>
      <c r="L22" s="704"/>
      <c r="M22" s="704"/>
      <c r="N22" s="704"/>
      <c r="O22" s="705"/>
    </row>
    <row r="23" spans="1:17" ht="7.5" customHeight="1">
      <c r="C23" s="79"/>
      <c r="D23" s="20"/>
      <c r="E23" s="20"/>
      <c r="F23" s="20"/>
      <c r="G23" s="20"/>
      <c r="H23" s="20"/>
      <c r="I23" s="20"/>
      <c r="J23" s="20"/>
      <c r="K23" s="20"/>
      <c r="L23" s="20"/>
      <c r="M23" s="20"/>
      <c r="N23" s="20"/>
      <c r="O23" s="80"/>
    </row>
    <row r="24" spans="1:17" ht="21" customHeight="1">
      <c r="C24" s="417" t="s">
        <v>10</v>
      </c>
      <c r="D24" s="418"/>
      <c r="E24" s="419"/>
      <c r="F24" s="694" t="str">
        <f>+表紙!F47</f>
        <v>ジャパンガス株式会社　横浜滅菌センター</v>
      </c>
      <c r="G24" s="695"/>
      <c r="H24" s="696"/>
      <c r="I24" s="696"/>
      <c r="J24" s="696"/>
      <c r="K24" s="696"/>
      <c r="L24" s="696"/>
      <c r="M24" s="493" t="s">
        <v>426</v>
      </c>
      <c r="N24" s="699"/>
      <c r="O24" s="700"/>
    </row>
    <row r="25" spans="1:17" ht="21" customHeight="1">
      <c r="C25" s="420"/>
      <c r="D25" s="421"/>
      <c r="E25" s="422"/>
      <c r="F25" s="697"/>
      <c r="G25" s="698"/>
      <c r="H25" s="698"/>
      <c r="I25" s="698"/>
      <c r="J25" s="698"/>
      <c r="K25" s="698"/>
      <c r="L25" s="698"/>
      <c r="M25" s="701">
        <f>表紙!M48</f>
        <v>2936</v>
      </c>
      <c r="N25" s="702"/>
      <c r="O25" s="703"/>
    </row>
    <row r="26" spans="1:17" ht="21" customHeight="1">
      <c r="C26" s="417" t="s">
        <v>11</v>
      </c>
      <c r="D26" s="445"/>
      <c r="E26" s="446"/>
      <c r="F26" s="706" t="str">
        <f>+表紙!F49</f>
        <v>神奈川県横浜市鶴見区大黒町２－７</v>
      </c>
      <c r="G26" s="707"/>
      <c r="H26" s="707"/>
      <c r="I26" s="707"/>
      <c r="J26" s="707"/>
      <c r="K26" s="707"/>
      <c r="L26" s="115" t="s">
        <v>134</v>
      </c>
      <c r="M26" s="207"/>
      <c r="N26" s="723" t="str">
        <f>IF(+表紙!N49="","",+表紙!N49)</f>
        <v>045-510-4880</v>
      </c>
      <c r="O26" s="724"/>
    </row>
    <row r="27" spans="1:17" ht="21" customHeight="1">
      <c r="C27" s="447"/>
      <c r="D27" s="448"/>
      <c r="E27" s="449"/>
      <c r="F27" s="708"/>
      <c r="G27" s="709"/>
      <c r="H27" s="709"/>
      <c r="I27" s="709"/>
      <c r="J27" s="709"/>
      <c r="K27" s="709"/>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718" t="str">
        <f>IF(+表紙!F52="","",+表紙!F52)</f>
        <v>Ｐ－医療、福祉</v>
      </c>
      <c r="G29" s="720"/>
      <c r="H29" s="720"/>
      <c r="I29" s="720"/>
      <c r="J29" s="25" t="s">
        <v>47</v>
      </c>
      <c r="K29" s="25"/>
      <c r="L29" s="725" t="str">
        <f>IF(+表紙!L52="","",+表紙!L52)</f>
        <v>エチレンオキシドによる受託滅菌</v>
      </c>
      <c r="M29" s="725"/>
      <c r="N29" s="726"/>
      <c r="O29" s="727"/>
      <c r="Q29" s="21"/>
    </row>
    <row r="30" spans="1:17" ht="19.5" customHeight="1">
      <c r="C30" s="288"/>
      <c r="D30" s="299" t="s">
        <v>19</v>
      </c>
      <c r="E30" s="300" t="s">
        <v>339</v>
      </c>
      <c r="F30" s="718" t="s">
        <v>340</v>
      </c>
      <c r="G30" s="487"/>
      <c r="H30" s="719"/>
      <c r="I30" s="718" t="s">
        <v>341</v>
      </c>
      <c r="J30" s="489"/>
      <c r="K30" s="490"/>
      <c r="L30" s="721" t="str">
        <f>IF(+表紙!L53="","",+表紙!L53)</f>
        <v/>
      </c>
      <c r="M30" s="722"/>
      <c r="N30" s="301" t="s">
        <v>342</v>
      </c>
      <c r="O30" s="298"/>
      <c r="Q30" s="21"/>
    </row>
    <row r="31" spans="1:17" ht="19.5" customHeight="1">
      <c r="C31" s="288"/>
      <c r="D31" s="287"/>
      <c r="E31" s="302"/>
      <c r="F31" s="718" t="s">
        <v>343</v>
      </c>
      <c r="G31" s="487"/>
      <c r="H31" s="719"/>
      <c r="I31" s="720" t="s">
        <v>344</v>
      </c>
      <c r="J31" s="489"/>
      <c r="K31" s="489"/>
      <c r="L31" s="721" t="str">
        <f>IF(+表紙!L54="","",+表紙!L54)</f>
        <v/>
      </c>
      <c r="M31" s="722"/>
      <c r="N31" s="301" t="s">
        <v>342</v>
      </c>
      <c r="O31" s="298"/>
      <c r="Q31" s="21"/>
    </row>
    <row r="32" spans="1:17" ht="19.5" customHeight="1">
      <c r="C32" s="288"/>
      <c r="D32" s="519" t="s">
        <v>345</v>
      </c>
      <c r="E32" s="520"/>
      <c r="F32" s="718" t="s">
        <v>346</v>
      </c>
      <c r="G32" s="487"/>
      <c r="H32" s="719"/>
      <c r="I32" s="720" t="s">
        <v>347</v>
      </c>
      <c r="J32" s="489"/>
      <c r="K32" s="489"/>
      <c r="L32" s="721" t="str">
        <f>IF(+表紙!L55="","",+表紙!L55)</f>
        <v/>
      </c>
      <c r="M32" s="722"/>
      <c r="N32" s="301" t="s">
        <v>348</v>
      </c>
      <c r="O32" s="298"/>
      <c r="Q32" s="21"/>
    </row>
    <row r="33" spans="3:17" ht="19.5" customHeight="1">
      <c r="C33" s="288"/>
      <c r="D33" s="519"/>
      <c r="E33" s="520"/>
      <c r="F33" s="718" t="s">
        <v>349</v>
      </c>
      <c r="G33" s="487"/>
      <c r="H33" s="719"/>
      <c r="I33" s="720" t="s">
        <v>350</v>
      </c>
      <c r="J33" s="489"/>
      <c r="K33" s="489"/>
      <c r="L33" s="721">
        <f>IF(+表紙!L56="","",+表紙!L56)</f>
        <v>1568</v>
      </c>
      <c r="M33" s="722"/>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728" t="str">
        <f>IF(+表紙!F58="","",+表紙!F58)</f>
        <v/>
      </c>
      <c r="G35" s="729"/>
      <c r="H35" s="729"/>
      <c r="I35" s="729"/>
      <c r="J35" s="729"/>
      <c r="K35" s="729"/>
      <c r="L35" s="729"/>
      <c r="M35" s="729"/>
      <c r="N35" s="729"/>
      <c r="O35" s="730"/>
      <c r="Q35" s="21"/>
    </row>
    <row r="36" spans="3:17" ht="19.5" customHeight="1">
      <c r="C36" s="293"/>
      <c r="D36" s="309" t="s">
        <v>24</v>
      </c>
      <c r="E36" s="310" t="s">
        <v>352</v>
      </c>
      <c r="F36" s="731" t="str">
        <f>IF(+表紙!F59="","",+表紙!F59)</f>
        <v>56人</v>
      </c>
      <c r="G36" s="732"/>
      <c r="H36" s="732"/>
      <c r="I36" s="732"/>
      <c r="J36" s="732"/>
      <c r="K36" s="732"/>
      <c r="L36" s="732"/>
      <c r="M36" s="732"/>
      <c r="N36" s="732"/>
      <c r="O36" s="733"/>
      <c r="Q36" s="21"/>
    </row>
    <row r="37" spans="3:17" ht="33.75" customHeight="1">
      <c r="C37" s="430" t="s">
        <v>287</v>
      </c>
      <c r="D37" s="431"/>
      <c r="E37" s="432"/>
      <c r="F37" s="691" t="str">
        <f>+表紙!F60</f>
        <v>令和 ５ 年 ４ 月 １ 日 ～ 令和 ６ 年 ３ 月 31 日（ １ 年間）</v>
      </c>
      <c r="G37" s="692"/>
      <c r="H37" s="692"/>
      <c r="I37" s="692"/>
      <c r="J37" s="692"/>
      <c r="K37" s="692"/>
      <c r="L37" s="692"/>
      <c r="M37" s="692"/>
      <c r="N37" s="692"/>
      <c r="O37" s="693"/>
    </row>
    <row r="38" spans="3:17" ht="30" customHeight="1">
      <c r="C38" s="167" t="s">
        <v>288</v>
      </c>
      <c r="D38" s="282"/>
      <c r="E38" s="168"/>
      <c r="F38" s="22"/>
      <c r="G38" s="22"/>
      <c r="H38" s="23"/>
      <c r="I38" s="23"/>
      <c r="J38" s="24"/>
      <c r="K38" s="24"/>
      <c r="L38" s="25"/>
      <c r="M38" s="25"/>
      <c r="N38" s="25"/>
      <c r="O38" s="26"/>
    </row>
    <row r="39" spans="3:17" ht="18" customHeight="1">
      <c r="C39" s="682"/>
      <c r="D39" s="427" t="s">
        <v>225</v>
      </c>
      <c r="E39" s="428"/>
      <c r="F39" s="428"/>
      <c r="G39" s="429"/>
      <c r="H39" s="427" t="s">
        <v>242</v>
      </c>
      <c r="I39" s="429"/>
      <c r="J39" s="427" t="s">
        <v>226</v>
      </c>
      <c r="K39" s="428"/>
      <c r="L39" s="429"/>
      <c r="M39" s="427" t="s">
        <v>243</v>
      </c>
      <c r="N39" s="428"/>
      <c r="O39" s="429"/>
    </row>
    <row r="40" spans="3:17" ht="30" customHeight="1">
      <c r="C40" s="683"/>
      <c r="D40" s="404" t="s">
        <v>227</v>
      </c>
      <c r="E40" s="405"/>
      <c r="F40" s="405"/>
      <c r="G40" s="406"/>
      <c r="H40" s="224">
        <f>+表紙!H63</f>
        <v>65.47</v>
      </c>
      <c r="I40" s="216" t="s">
        <v>4</v>
      </c>
      <c r="J40" s="439" t="s">
        <v>293</v>
      </c>
      <c r="K40" s="440"/>
      <c r="L40" s="441"/>
      <c r="M40" s="680">
        <f>+表紙!M63</f>
        <v>65.47</v>
      </c>
      <c r="N40" s="681">
        <f>+表紙!N63</f>
        <v>0</v>
      </c>
      <c r="O40" s="378" t="s">
        <v>4</v>
      </c>
    </row>
    <row r="41" spans="3:17" ht="30" customHeight="1">
      <c r="C41" s="683"/>
      <c r="D41" s="404" t="s">
        <v>289</v>
      </c>
      <c r="E41" s="405"/>
      <c r="F41" s="405"/>
      <c r="G41" s="406"/>
      <c r="H41" s="224" t="str">
        <f>+表紙!H64</f>
        <v>0</v>
      </c>
      <c r="I41" s="216" t="s">
        <v>4</v>
      </c>
      <c r="J41" s="439" t="s">
        <v>229</v>
      </c>
      <c r="K41" s="440"/>
      <c r="L41" s="441"/>
      <c r="M41" s="680" t="str">
        <f>+表紙!M64</f>
        <v>0</v>
      </c>
      <c r="N41" s="681">
        <f>+表紙!N64</f>
        <v>0</v>
      </c>
      <c r="O41" s="26" t="s">
        <v>4</v>
      </c>
    </row>
    <row r="42" spans="3:17" ht="30" customHeight="1">
      <c r="C42" s="683"/>
      <c r="D42" s="404" t="s">
        <v>290</v>
      </c>
      <c r="E42" s="405"/>
      <c r="F42" s="405"/>
      <c r="G42" s="406"/>
      <c r="H42" s="224" t="str">
        <f>+表紙!H65</f>
        <v>0</v>
      </c>
      <c r="I42" s="216" t="s">
        <v>4</v>
      </c>
      <c r="J42" s="404" t="s">
        <v>230</v>
      </c>
      <c r="K42" s="405"/>
      <c r="L42" s="406"/>
      <c r="M42" s="671">
        <f>+表紙!M65</f>
        <v>65.47</v>
      </c>
      <c r="N42" s="672">
        <f>+表紙!N65</f>
        <v>0</v>
      </c>
      <c r="O42" s="256" t="s">
        <v>4</v>
      </c>
    </row>
    <row r="43" spans="3:17" ht="30" customHeight="1">
      <c r="C43" s="166"/>
      <c r="D43" s="404" t="s">
        <v>291</v>
      </c>
      <c r="E43" s="405"/>
      <c r="F43" s="405"/>
      <c r="G43" s="406"/>
      <c r="H43" s="224" t="str">
        <f>+表紙!H66</f>
        <v>0</v>
      </c>
      <c r="I43" s="216" t="s">
        <v>4</v>
      </c>
      <c r="J43" s="404" t="s">
        <v>231</v>
      </c>
      <c r="K43" s="405"/>
      <c r="L43" s="406"/>
      <c r="M43" s="671" t="str">
        <f>+表紙!M66</f>
        <v>0</v>
      </c>
      <c r="N43" s="672">
        <f>+表紙!N66</f>
        <v>0</v>
      </c>
      <c r="O43" s="256" t="s">
        <v>4</v>
      </c>
    </row>
    <row r="44" spans="3:17" ht="30" customHeight="1">
      <c r="C44" s="215"/>
      <c r="D44" s="404" t="s">
        <v>292</v>
      </c>
      <c r="E44" s="405"/>
      <c r="F44" s="405"/>
      <c r="G44" s="406"/>
      <c r="H44" s="224" t="str">
        <f>+表紙!H67</f>
        <v>0</v>
      </c>
      <c r="I44" s="216" t="s">
        <v>4</v>
      </c>
      <c r="J44" s="404" t="s">
        <v>232</v>
      </c>
      <c r="K44" s="405"/>
      <c r="L44" s="406"/>
      <c r="M44" s="671" t="str">
        <f>+表紙!M67</f>
        <v>0</v>
      </c>
      <c r="N44" s="672">
        <f>+表紙!N67</f>
        <v>0</v>
      </c>
      <c r="O44" s="256" t="s">
        <v>4</v>
      </c>
    </row>
    <row r="45" spans="3:17" ht="30" customHeight="1">
      <c r="C45" s="409" t="s">
        <v>322</v>
      </c>
      <c r="D45" s="410"/>
      <c r="E45" s="410"/>
      <c r="F45" s="410"/>
      <c r="G45" s="410"/>
      <c r="H45" s="410"/>
      <c r="I45" s="410"/>
      <c r="J45" s="273"/>
      <c r="K45" s="273"/>
      <c r="L45" s="273"/>
      <c r="M45" s="274"/>
      <c r="N45" s="274"/>
      <c r="O45" s="275"/>
    </row>
    <row r="46" spans="3:17" ht="17.25" customHeight="1">
      <c r="C46" s="276"/>
      <c r="D46" s="388" t="s">
        <v>326</v>
      </c>
      <c r="E46" s="389"/>
      <c r="F46" s="389"/>
      <c r="G46" s="389"/>
      <c r="H46" s="389"/>
      <c r="I46" s="390"/>
      <c r="J46" s="388" t="s">
        <v>424</v>
      </c>
      <c r="K46" s="509"/>
      <c r="L46" s="509"/>
      <c r="M46" s="274">
        <f>IF(表紙!M69="","",表紙!M69)</f>
        <v>65.47</v>
      </c>
      <c r="N46" s="274" t="s">
        <v>329</v>
      </c>
      <c r="O46" s="275"/>
    </row>
    <row r="47" spans="3:17" ht="17.25" customHeight="1">
      <c r="C47" s="276"/>
      <c r="D47" s="391"/>
      <c r="E47" s="392"/>
      <c r="F47" s="392"/>
      <c r="G47" s="392"/>
      <c r="H47" s="392"/>
      <c r="I47" s="393"/>
      <c r="J47" s="510" t="s">
        <v>413</v>
      </c>
      <c r="K47" s="511"/>
      <c r="L47" s="511"/>
      <c r="M47" s="278">
        <f>IF(表紙!M70="","",表紙!M70)</f>
        <v>70.75</v>
      </c>
      <c r="N47" s="278" t="s">
        <v>325</v>
      </c>
      <c r="O47" s="279"/>
    </row>
    <row r="48" spans="3:17" ht="16.5" customHeight="1">
      <c r="C48" s="276"/>
      <c r="D48" s="512" t="s">
        <v>324</v>
      </c>
      <c r="E48" s="410"/>
      <c r="F48" s="410"/>
      <c r="G48" s="410"/>
      <c r="H48" s="410"/>
      <c r="I48" s="410"/>
      <c r="J48" s="273"/>
      <c r="K48" s="280"/>
      <c r="L48" s="273"/>
      <c r="M48" s="274"/>
      <c r="N48" s="274"/>
      <c r="O48" s="275"/>
    </row>
    <row r="49" spans="1:15" ht="49.5" customHeight="1">
      <c r="C49" s="277"/>
      <c r="D49" s="677" t="str">
        <f>IF(表紙!D72="","",表紙!D72)</f>
        <v/>
      </c>
      <c r="E49" s="678"/>
      <c r="F49" s="678"/>
      <c r="G49" s="678"/>
      <c r="H49" s="678"/>
      <c r="I49" s="678"/>
      <c r="J49" s="678"/>
      <c r="K49" s="678"/>
      <c r="L49" s="678"/>
      <c r="M49" s="678"/>
      <c r="N49" s="678"/>
      <c r="O49" s="679"/>
    </row>
    <row r="50" spans="1:15" ht="22.5" customHeight="1">
      <c r="C50" s="673" t="s">
        <v>15</v>
      </c>
      <c r="D50" s="674"/>
      <c r="E50" s="675"/>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500" t="s">
        <v>379</v>
      </c>
      <c r="D52" s="676"/>
      <c r="E52" s="676"/>
      <c r="F52" s="676"/>
      <c r="G52" s="676"/>
      <c r="H52" s="676"/>
      <c r="I52" s="676"/>
      <c r="J52" s="676"/>
      <c r="K52" s="676"/>
      <c r="L52" s="676"/>
      <c r="M52" s="676"/>
      <c r="N52" s="676"/>
      <c r="O52" s="676"/>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425" t="s">
        <v>415</v>
      </c>
      <c r="E55" s="425"/>
      <c r="F55" s="425"/>
      <c r="G55" s="425"/>
      <c r="H55" s="425"/>
      <c r="I55" s="425"/>
      <c r="J55" s="425"/>
      <c r="K55" s="425"/>
      <c r="L55" s="425"/>
      <c r="M55" s="425"/>
      <c r="N55" s="425"/>
      <c r="O55" s="426"/>
    </row>
    <row r="56" spans="1:15" ht="15" customHeight="1">
      <c r="C56" s="169">
        <v>2</v>
      </c>
      <c r="D56" s="425" t="s">
        <v>358</v>
      </c>
      <c r="E56" s="425"/>
      <c r="F56" s="425"/>
      <c r="G56" s="425"/>
      <c r="H56" s="425"/>
      <c r="I56" s="425"/>
      <c r="J56" s="425"/>
      <c r="K56" s="425"/>
      <c r="L56" s="425"/>
      <c r="M56" s="425"/>
      <c r="N56" s="425"/>
      <c r="O56" s="426"/>
    </row>
    <row r="57" spans="1:15" ht="15" customHeight="1">
      <c r="C57" s="169"/>
      <c r="D57" s="505" t="s">
        <v>353</v>
      </c>
      <c r="E57" s="505"/>
      <c r="F57" s="505"/>
      <c r="G57" s="505"/>
      <c r="H57" s="505"/>
      <c r="I57" s="505"/>
      <c r="J57" s="505"/>
      <c r="K57" s="505"/>
      <c r="L57" s="505"/>
      <c r="M57" s="505"/>
      <c r="N57" s="505"/>
      <c r="O57" s="506"/>
    </row>
    <row r="58" spans="1:15" ht="39" customHeight="1">
      <c r="C58" s="169"/>
      <c r="D58" s="505" t="s">
        <v>354</v>
      </c>
      <c r="E58" s="505"/>
      <c r="F58" s="505"/>
      <c r="G58" s="505"/>
      <c r="H58" s="505"/>
      <c r="I58" s="505"/>
      <c r="J58" s="505"/>
      <c r="K58" s="505"/>
      <c r="L58" s="505"/>
      <c r="M58" s="505"/>
      <c r="N58" s="505"/>
      <c r="O58" s="506"/>
    </row>
    <row r="59" spans="1:15" ht="28.15" customHeight="1">
      <c r="A59" s="16"/>
      <c r="B59" s="16"/>
      <c r="C59" s="169">
        <v>3</v>
      </c>
      <c r="D59" s="425" t="s">
        <v>416</v>
      </c>
      <c r="E59" s="425"/>
      <c r="F59" s="425"/>
      <c r="G59" s="425"/>
      <c r="H59" s="425"/>
      <c r="I59" s="425"/>
      <c r="J59" s="425"/>
      <c r="K59" s="425"/>
      <c r="L59" s="425"/>
      <c r="M59" s="425"/>
      <c r="N59" s="425"/>
      <c r="O59" s="426"/>
    </row>
    <row r="60" spans="1:15" ht="28.15" customHeight="1">
      <c r="A60" s="16"/>
      <c r="B60" s="16"/>
      <c r="C60" s="169">
        <v>4</v>
      </c>
      <c r="D60" s="425" t="s">
        <v>425</v>
      </c>
      <c r="E60" s="425"/>
      <c r="F60" s="425"/>
      <c r="G60" s="425"/>
      <c r="H60" s="425"/>
      <c r="I60" s="425"/>
      <c r="J60" s="425"/>
      <c r="K60" s="425"/>
      <c r="L60" s="425"/>
      <c r="M60" s="425"/>
      <c r="N60" s="425"/>
      <c r="O60" s="426"/>
    </row>
    <row r="61" spans="1:15" ht="15" customHeight="1">
      <c r="A61" s="16"/>
      <c r="B61" s="16"/>
      <c r="C61" s="169"/>
      <c r="D61" s="170" t="s">
        <v>361</v>
      </c>
      <c r="E61" s="425" t="s">
        <v>294</v>
      </c>
      <c r="F61" s="425"/>
      <c r="G61" s="425"/>
      <c r="H61" s="425"/>
      <c r="I61" s="425"/>
      <c r="J61" s="425"/>
      <c r="K61" s="425"/>
      <c r="L61" s="425"/>
      <c r="M61" s="425"/>
      <c r="N61" s="425"/>
      <c r="O61" s="426"/>
    </row>
    <row r="62" spans="1:15" ht="15" customHeight="1">
      <c r="A62" s="16"/>
      <c r="B62" s="16"/>
      <c r="C62" s="169"/>
      <c r="D62" s="170" t="s">
        <v>362</v>
      </c>
      <c r="E62" s="425" t="s">
        <v>364</v>
      </c>
      <c r="F62" s="425"/>
      <c r="G62" s="425"/>
      <c r="H62" s="425"/>
      <c r="I62" s="425"/>
      <c r="J62" s="425"/>
      <c r="K62" s="425"/>
      <c r="L62" s="425"/>
      <c r="M62" s="425"/>
      <c r="N62" s="425"/>
      <c r="O62" s="426"/>
    </row>
    <row r="63" spans="1:15" ht="15" customHeight="1">
      <c r="A63" s="16"/>
      <c r="B63" s="16"/>
      <c r="C63" s="169"/>
      <c r="D63" s="170" t="s">
        <v>363</v>
      </c>
      <c r="E63" s="425" t="s">
        <v>365</v>
      </c>
      <c r="F63" s="425"/>
      <c r="G63" s="425"/>
      <c r="H63" s="425"/>
      <c r="I63" s="425"/>
      <c r="J63" s="425"/>
      <c r="K63" s="425"/>
      <c r="L63" s="425"/>
      <c r="M63" s="425"/>
      <c r="N63" s="425"/>
      <c r="O63" s="426"/>
    </row>
    <row r="64" spans="1:15" ht="15" customHeight="1">
      <c r="A64" s="16"/>
      <c r="B64" s="16"/>
      <c r="C64" s="169"/>
      <c r="D64" s="170" t="s">
        <v>366</v>
      </c>
      <c r="E64" s="425" t="s">
        <v>367</v>
      </c>
      <c r="F64" s="425"/>
      <c r="G64" s="425"/>
      <c r="H64" s="425"/>
      <c r="I64" s="425"/>
      <c r="J64" s="425"/>
      <c r="K64" s="425"/>
      <c r="L64" s="425"/>
      <c r="M64" s="425"/>
      <c r="N64" s="425"/>
      <c r="O64" s="426"/>
    </row>
    <row r="65" spans="1:15" ht="15" customHeight="1">
      <c r="A65" s="16"/>
      <c r="B65" s="16"/>
      <c r="C65" s="169"/>
      <c r="D65" s="170" t="s">
        <v>368</v>
      </c>
      <c r="E65" s="425" t="s">
        <v>369</v>
      </c>
      <c r="F65" s="425"/>
      <c r="G65" s="425"/>
      <c r="H65" s="425"/>
      <c r="I65" s="425"/>
      <c r="J65" s="425"/>
      <c r="K65" s="425"/>
      <c r="L65" s="425"/>
      <c r="M65" s="425"/>
      <c r="N65" s="425"/>
      <c r="O65" s="426"/>
    </row>
    <row r="66" spans="1:15" ht="15" customHeight="1">
      <c r="A66" s="16"/>
      <c r="B66" s="16"/>
      <c r="C66" s="169"/>
      <c r="D66" s="170" t="s">
        <v>370</v>
      </c>
      <c r="E66" s="425" t="s">
        <v>238</v>
      </c>
      <c r="F66" s="425"/>
      <c r="G66" s="425"/>
      <c r="H66" s="425"/>
      <c r="I66" s="425"/>
      <c r="J66" s="425"/>
      <c r="K66" s="425"/>
      <c r="L66" s="425"/>
      <c r="M66" s="425"/>
      <c r="N66" s="425"/>
      <c r="O66" s="426"/>
    </row>
    <row r="67" spans="1:15" ht="15" customHeight="1">
      <c r="A67" s="16"/>
      <c r="B67" s="16"/>
      <c r="C67" s="169"/>
      <c r="D67" s="170" t="s">
        <v>371</v>
      </c>
      <c r="E67" s="425" t="s">
        <v>372</v>
      </c>
      <c r="F67" s="425"/>
      <c r="G67" s="425"/>
      <c r="H67" s="425"/>
      <c r="I67" s="425"/>
      <c r="J67" s="425"/>
      <c r="K67" s="425"/>
      <c r="L67" s="425"/>
      <c r="M67" s="425"/>
      <c r="N67" s="425"/>
      <c r="O67" s="426"/>
    </row>
    <row r="68" spans="1:15" ht="15" customHeight="1">
      <c r="A68" s="16"/>
      <c r="B68" s="16"/>
      <c r="C68" s="169"/>
      <c r="D68" s="170" t="s">
        <v>373</v>
      </c>
      <c r="E68" s="425" t="s">
        <v>374</v>
      </c>
      <c r="F68" s="425"/>
      <c r="G68" s="425"/>
      <c r="H68" s="425"/>
      <c r="I68" s="425"/>
      <c r="J68" s="425"/>
      <c r="K68" s="425"/>
      <c r="L68" s="425"/>
      <c r="M68" s="425"/>
      <c r="N68" s="425"/>
      <c r="O68" s="426"/>
    </row>
    <row r="69" spans="1:15" ht="15" customHeight="1">
      <c r="A69" s="16"/>
      <c r="B69" s="16"/>
      <c r="C69" s="169"/>
      <c r="D69" s="170" t="s">
        <v>375</v>
      </c>
      <c r="E69" s="425" t="s">
        <v>376</v>
      </c>
      <c r="F69" s="425"/>
      <c r="G69" s="425"/>
      <c r="H69" s="425"/>
      <c r="I69" s="425"/>
      <c r="J69" s="425"/>
      <c r="K69" s="425"/>
      <c r="L69" s="425"/>
      <c r="M69" s="425"/>
      <c r="N69" s="425"/>
      <c r="O69" s="426"/>
    </row>
    <row r="70" spans="1:15" ht="15" customHeight="1">
      <c r="A70" s="16"/>
      <c r="B70" s="16"/>
      <c r="C70" s="169"/>
      <c r="D70" s="170" t="s">
        <v>233</v>
      </c>
      <c r="E70" s="425" t="s">
        <v>239</v>
      </c>
      <c r="F70" s="425"/>
      <c r="G70" s="425"/>
      <c r="H70" s="425"/>
      <c r="I70" s="425"/>
      <c r="J70" s="425"/>
      <c r="K70" s="425"/>
      <c r="L70" s="425"/>
      <c r="M70" s="425"/>
      <c r="N70" s="425"/>
      <c r="O70" s="426"/>
    </row>
    <row r="71" spans="1:15" ht="28.15" customHeight="1">
      <c r="A71" s="16"/>
      <c r="B71" s="16"/>
      <c r="C71" s="169"/>
      <c r="D71" s="170" t="s">
        <v>234</v>
      </c>
      <c r="E71" s="425" t="s">
        <v>377</v>
      </c>
      <c r="F71" s="425"/>
      <c r="G71" s="425"/>
      <c r="H71" s="425"/>
      <c r="I71" s="425"/>
      <c r="J71" s="425"/>
      <c r="K71" s="425"/>
      <c r="L71" s="425"/>
      <c r="M71" s="425"/>
      <c r="N71" s="425"/>
      <c r="O71" s="426"/>
    </row>
    <row r="72" spans="1:15" ht="15" customHeight="1">
      <c r="A72" s="16"/>
      <c r="B72" s="16"/>
      <c r="C72" s="169"/>
      <c r="D72" s="170" t="s">
        <v>235</v>
      </c>
      <c r="E72" s="425" t="s">
        <v>240</v>
      </c>
      <c r="F72" s="425"/>
      <c r="G72" s="425"/>
      <c r="H72" s="425"/>
      <c r="I72" s="425"/>
      <c r="J72" s="425"/>
      <c r="K72" s="425"/>
      <c r="L72" s="425"/>
      <c r="M72" s="425"/>
      <c r="N72" s="425"/>
      <c r="O72" s="426"/>
    </row>
    <row r="73" spans="1:15" ht="28.15" customHeight="1">
      <c r="A73" s="16"/>
      <c r="B73" s="16"/>
      <c r="C73" s="169"/>
      <c r="D73" s="170" t="s">
        <v>236</v>
      </c>
      <c r="E73" s="425" t="s">
        <v>378</v>
      </c>
      <c r="F73" s="425"/>
      <c r="G73" s="425"/>
      <c r="H73" s="425"/>
      <c r="I73" s="425"/>
      <c r="J73" s="425"/>
      <c r="K73" s="425"/>
      <c r="L73" s="425"/>
      <c r="M73" s="425"/>
      <c r="N73" s="425"/>
      <c r="O73" s="426"/>
    </row>
    <row r="74" spans="1:15" ht="28.15" customHeight="1">
      <c r="A74" s="16"/>
      <c r="B74" s="16"/>
      <c r="C74" s="169"/>
      <c r="D74" s="170" t="s">
        <v>237</v>
      </c>
      <c r="E74" s="425" t="s">
        <v>241</v>
      </c>
      <c r="F74" s="425"/>
      <c r="G74" s="425"/>
      <c r="H74" s="425"/>
      <c r="I74" s="425"/>
      <c r="J74" s="425"/>
      <c r="K74" s="425"/>
      <c r="L74" s="425"/>
      <c r="M74" s="425"/>
      <c r="N74" s="425"/>
      <c r="O74" s="426"/>
    </row>
    <row r="75" spans="1:15" ht="28.15" customHeight="1">
      <c r="A75" s="16"/>
      <c r="B75" s="16"/>
      <c r="C75" s="169">
        <v>5</v>
      </c>
      <c r="D75" s="425" t="s">
        <v>360</v>
      </c>
      <c r="E75" s="425"/>
      <c r="F75" s="425"/>
      <c r="G75" s="425"/>
      <c r="H75" s="425"/>
      <c r="I75" s="425"/>
      <c r="J75" s="425"/>
      <c r="K75" s="425"/>
      <c r="L75" s="425"/>
      <c r="M75" s="425"/>
      <c r="N75" s="425"/>
      <c r="O75" s="426"/>
    </row>
    <row r="76" spans="1:15" ht="66.75" customHeight="1">
      <c r="A76" s="16"/>
      <c r="B76" s="16"/>
      <c r="C76" s="169">
        <v>6</v>
      </c>
      <c r="D76" s="505" t="s">
        <v>418</v>
      </c>
      <c r="E76" s="505"/>
      <c r="F76" s="505"/>
      <c r="G76" s="505"/>
      <c r="H76" s="505"/>
      <c r="I76" s="505"/>
      <c r="J76" s="505"/>
      <c r="K76" s="505"/>
      <c r="L76" s="505"/>
      <c r="M76" s="505"/>
      <c r="N76" s="505"/>
      <c r="O76" s="506"/>
    </row>
    <row r="77" spans="1:15" ht="15" customHeight="1">
      <c r="A77" s="16"/>
      <c r="B77" s="16"/>
      <c r="C77" s="169">
        <v>7</v>
      </c>
      <c r="D77" s="425" t="s">
        <v>359</v>
      </c>
      <c r="E77" s="425"/>
      <c r="F77" s="425"/>
      <c r="G77" s="425"/>
      <c r="H77" s="425"/>
      <c r="I77" s="425"/>
      <c r="J77" s="425"/>
      <c r="K77" s="425"/>
      <c r="L77" s="425"/>
      <c r="M77" s="425"/>
      <c r="N77" s="425"/>
      <c r="O77" s="426"/>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scale="85" fitToWidth="0" orientation="portrait"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BJ76"/>
  <sheetViews>
    <sheetView showGridLines="0" zoomScaleNormal="100" workbookViewId="0">
      <selection activeCell="AE25" sqref="AE25"/>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249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v>0</v>
      </c>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70.47</v>
      </c>
      <c r="G12" s="547"/>
      <c r="H12" s="547"/>
      <c r="I12" s="222" t="s">
        <v>13</v>
      </c>
      <c r="J12" s="51"/>
      <c r="K12" s="52"/>
      <c r="L12" s="51"/>
      <c r="M12" s="581"/>
      <c r="N12" s="53"/>
      <c r="P12" s="542">
        <v>0</v>
      </c>
      <c r="Q12" s="597"/>
      <c r="R12" s="597"/>
      <c r="S12" s="597"/>
      <c r="T12" s="50" t="s">
        <v>13</v>
      </c>
      <c r="U12" s="51"/>
      <c r="V12" s="51"/>
      <c r="W12" s="51"/>
      <c r="X12" s="51"/>
      <c r="Y12"/>
      <c r="Z12"/>
      <c r="AA12"/>
      <c r="AB12"/>
      <c r="AC12" s="54"/>
      <c r="AE12" s="622"/>
      <c r="AG12" s="126"/>
      <c r="AH12" s="542">
        <v>0</v>
      </c>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v>0</v>
      </c>
      <c r="G15" s="559"/>
      <c r="H15" s="559"/>
      <c r="I15" s="42" t="s">
        <v>13</v>
      </c>
      <c r="J15" s="51"/>
      <c r="K15" s="54"/>
      <c r="L15" s="51"/>
      <c r="M15" s="581"/>
      <c r="N15" s="54"/>
      <c r="P15" s="542">
        <v>0</v>
      </c>
      <c r="Q15" s="597"/>
      <c r="R15" s="597"/>
      <c r="S15" s="597"/>
      <c r="T15" s="50" t="s">
        <v>13</v>
      </c>
      <c r="U15" s="51"/>
      <c r="V15" s="51"/>
      <c r="W15" s="51"/>
      <c r="X15" s="51"/>
      <c r="Y15"/>
      <c r="Z15"/>
      <c r="AA15"/>
      <c r="AB15"/>
      <c r="AC15" s="54"/>
      <c r="AH15" s="572">
        <v>0</v>
      </c>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v>0</v>
      </c>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v>0</v>
      </c>
      <c r="AV17" s="42" t="s">
        <v>34</v>
      </c>
      <c r="AW17" s="382"/>
    </row>
    <row r="18" spans="2:49" ht="27" customHeight="1" thickBot="1">
      <c r="K18" s="54"/>
      <c r="L18" s="51"/>
      <c r="M18" s="581"/>
      <c r="N18" s="54"/>
      <c r="P18" s="542">
        <v>0</v>
      </c>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v>0</v>
      </c>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v>0</v>
      </c>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65.47</v>
      </c>
      <c r="E24" s="563"/>
      <c r="F24" s="563"/>
      <c r="G24" s="182" t="s">
        <v>158</v>
      </c>
      <c r="H24" s="534">
        <f>+F12</f>
        <v>70.47</v>
      </c>
      <c r="I24" s="535"/>
      <c r="J24" s="182" t="s">
        <v>158</v>
      </c>
      <c r="K24" s="54"/>
      <c r="L24" s="51"/>
      <c r="M24" s="582"/>
      <c r="P24" s="572">
        <v>0</v>
      </c>
      <c r="Q24" s="602"/>
      <c r="R24" s="602"/>
      <c r="S24" s="602"/>
      <c r="T24" s="42" t="s">
        <v>13</v>
      </c>
      <c r="U24"/>
      <c r="V24"/>
      <c r="W24"/>
      <c r="X24"/>
      <c r="AC24" s="51"/>
      <c r="AD24" s="51"/>
      <c r="AE24"/>
      <c r="AF24"/>
      <c r="AG24"/>
      <c r="AH24"/>
      <c r="AI24" s="237"/>
      <c r="AJ24"/>
      <c r="AK24" s="51"/>
      <c r="AL24" s="130"/>
      <c r="AM24" s="51"/>
      <c r="AN24" s="51"/>
      <c r="AQ24" s="54"/>
      <c r="AR24" s="135"/>
      <c r="AS24" s="546">
        <f>+ROUND(AU16,2)+ROUND(AA28,2)</f>
        <v>70.47</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70.47</v>
      </c>
      <c r="Q27" s="583"/>
      <c r="R27" s="583"/>
      <c r="S27" s="583"/>
      <c r="T27" s="42" t="s">
        <v>38</v>
      </c>
      <c r="U27" s="62"/>
      <c r="V27" s="62"/>
      <c r="Y27" s="60" t="s">
        <v>39</v>
      </c>
      <c r="Z27" s="63"/>
      <c r="AH27" s="51"/>
      <c r="AI27" s="51"/>
      <c r="AJ27" s="51"/>
      <c r="AK27" s="51"/>
      <c r="AL27" s="546">
        <f>+AH18+P27</f>
        <v>70.47</v>
      </c>
      <c r="AM27" s="547"/>
      <c r="AN27" s="547"/>
      <c r="AO27" s="547"/>
      <c r="AP27" s="50" t="s">
        <v>13</v>
      </c>
      <c r="AQ27" s="239"/>
      <c r="AR27" s="117"/>
      <c r="AS27" s="542">
        <v>0</v>
      </c>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v>70.47</v>
      </c>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65.47</v>
      </c>
      <c r="E29" s="563"/>
      <c r="F29" s="563"/>
      <c r="G29" s="182" t="s">
        <v>158</v>
      </c>
      <c r="H29" s="534">
        <f>+AL27</f>
        <v>70.47</v>
      </c>
      <c r="I29" s="535"/>
      <c r="J29" s="182" t="s">
        <v>158</v>
      </c>
      <c r="M29" s="581"/>
      <c r="P29" s="54"/>
      <c r="Q29" s="133"/>
      <c r="R29" s="49" t="s">
        <v>145</v>
      </c>
      <c r="S29" s="562" t="s">
        <v>33</v>
      </c>
      <c r="T29" s="577"/>
      <c r="U29" s="577"/>
      <c r="V29" s="578"/>
      <c r="W29" s="46"/>
      <c r="X29" s="64"/>
      <c r="Y29" s="573" t="s">
        <v>191</v>
      </c>
      <c r="Z29" s="574"/>
      <c r="AA29" s="572">
        <v>0</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70.47</v>
      </c>
      <c r="S30" s="583"/>
      <c r="T30" s="583"/>
      <c r="U30" s="583"/>
      <c r="V30" s="42" t="s">
        <v>16</v>
      </c>
      <c r="Y30" s="573" t="s">
        <v>148</v>
      </c>
      <c r="Z30" s="574"/>
      <c r="AA30" s="572">
        <v>0</v>
      </c>
      <c r="AB30" s="563"/>
      <c r="AC30" s="563"/>
      <c r="AD30" s="563"/>
      <c r="AE30" s="563"/>
      <c r="AF30" s="42" t="s">
        <v>13</v>
      </c>
      <c r="AL30" s="542">
        <v>0</v>
      </c>
      <c r="AM30" s="543"/>
      <c r="AN30" s="543"/>
      <c r="AO30" s="543"/>
      <c r="AP30" s="50" t="s">
        <v>13</v>
      </c>
      <c r="AS30" s="571"/>
      <c r="AT30" s="568"/>
      <c r="AU30" s="568"/>
      <c r="AV30" s="569"/>
      <c r="AW30" s="382"/>
    </row>
    <row r="31" spans="2:49" ht="27" customHeight="1" thickTop="1" thickBot="1">
      <c r="B31" s="536" t="s">
        <v>167</v>
      </c>
      <c r="C31" s="537"/>
      <c r="D31" s="563">
        <v>65.47</v>
      </c>
      <c r="E31" s="563"/>
      <c r="F31" s="563"/>
      <c r="G31" s="182" t="s">
        <v>158</v>
      </c>
      <c r="H31" s="534">
        <f>+AS24</f>
        <v>70.47</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v>0</v>
      </c>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xr:uid="{00000000-0002-0000-0200-000000000000}">
      <formula1>W7=ROUND(W7,1)</formula1>
    </dataValidation>
    <dataValidation type="custom" allowBlank="1" showInputMessage="1" showErrorMessage="1" sqref="H24:H33" xr:uid="{00000000-0002-0000-02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200-000002000000}">
      <formula1>D9=ROUND(D9,2)</formula1>
    </dataValidation>
    <dataValidation type="textLength" allowBlank="1" showInputMessage="1" showErrorMessage="1" errorTitle="要確認" error="「廃酸」は、中間処理を経ずに「最終処分」はできません。" sqref="R33:U33" xr:uid="{00000000-0002-0000-0200-000003000000}">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xr:uid="{00000000-0002-0000-0300-000000000000}">
      <formula1>W7=ROUND(W7,1)</formula1>
    </dataValidation>
    <dataValidation type="custom" allowBlank="1" showInputMessage="1" showErrorMessage="1" sqref="H24:H33" xr:uid="{00000000-0002-0000-03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300-000002000000}">
      <formula1>D9=ROUND(D9,2)</formula1>
    </dataValidation>
    <dataValidation type="textLength" allowBlank="1" showInputMessage="1" showErrorMessage="1" errorTitle="要確認" error="「廃ｱﾙｶﾘ」は、中間処理を経ずに「最終処分」はできません。" sqref="R33:U33" xr:uid="{00000000-0002-0000-03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BJ76"/>
  <sheetViews>
    <sheetView showGridLines="0" topLeftCell="D15" zoomScaleNormal="100" workbookViewId="0">
      <selection activeCell="H26" sqref="H26:I26"/>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v>0</v>
      </c>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0.28000000000000003</v>
      </c>
      <c r="G12" s="547"/>
      <c r="H12" s="547"/>
      <c r="I12" s="222" t="s">
        <v>13</v>
      </c>
      <c r="J12" s="51"/>
      <c r="K12" s="52"/>
      <c r="L12" s="51"/>
      <c r="M12" s="581"/>
      <c r="N12" s="53"/>
      <c r="P12" s="542">
        <v>0</v>
      </c>
      <c r="Q12" s="597"/>
      <c r="R12" s="597"/>
      <c r="S12" s="597"/>
      <c r="T12" s="50" t="s">
        <v>13</v>
      </c>
      <c r="U12" s="51"/>
      <c r="V12" s="51"/>
      <c r="W12" s="51"/>
      <c r="X12" s="51"/>
      <c r="Y12"/>
      <c r="Z12"/>
      <c r="AA12"/>
      <c r="AB12"/>
      <c r="AC12" s="54"/>
      <c r="AE12" s="622"/>
      <c r="AG12" s="126"/>
      <c r="AH12" s="542">
        <v>0</v>
      </c>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v>0</v>
      </c>
      <c r="G15" s="559"/>
      <c r="H15" s="559"/>
      <c r="I15" s="42" t="s">
        <v>13</v>
      </c>
      <c r="J15" s="51"/>
      <c r="K15" s="54"/>
      <c r="L15" s="51"/>
      <c r="M15" s="581"/>
      <c r="N15" s="54"/>
      <c r="P15" s="542">
        <v>0</v>
      </c>
      <c r="Q15" s="597"/>
      <c r="R15" s="597"/>
      <c r="S15" s="597"/>
      <c r="T15" s="50" t="s">
        <v>13</v>
      </c>
      <c r="U15" s="51"/>
      <c r="V15" s="51"/>
      <c r="W15" s="51"/>
      <c r="X15" s="51"/>
      <c r="Y15"/>
      <c r="Z15"/>
      <c r="AA15"/>
      <c r="AB15"/>
      <c r="AC15" s="54"/>
      <c r="AH15" s="572">
        <v>0</v>
      </c>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v>0</v>
      </c>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v>0</v>
      </c>
      <c r="AV17" s="42" t="s">
        <v>34</v>
      </c>
      <c r="AW17" s="382"/>
    </row>
    <row r="18" spans="2:49" ht="27" customHeight="1" thickBot="1">
      <c r="K18" s="54"/>
      <c r="L18" s="51"/>
      <c r="M18" s="581"/>
      <c r="N18" s="54"/>
      <c r="P18" s="542">
        <v>0</v>
      </c>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v>0</v>
      </c>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v>0</v>
      </c>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0.28000000000000003</v>
      </c>
      <c r="I24" s="535"/>
      <c r="J24" s="182" t="s">
        <v>158</v>
      </c>
      <c r="K24" s="54"/>
      <c r="L24" s="51"/>
      <c r="M24" s="582"/>
      <c r="P24" s="572">
        <v>0</v>
      </c>
      <c r="Q24" s="602"/>
      <c r="R24" s="602"/>
      <c r="S24" s="602"/>
      <c r="T24" s="42" t="s">
        <v>13</v>
      </c>
      <c r="U24"/>
      <c r="V24"/>
      <c r="W24"/>
      <c r="X24"/>
      <c r="AC24" s="51"/>
      <c r="AD24" s="51"/>
      <c r="AE24"/>
      <c r="AF24"/>
      <c r="AG24"/>
      <c r="AH24"/>
      <c r="AI24" s="237"/>
      <c r="AJ24"/>
      <c r="AK24" s="51"/>
      <c r="AL24" s="130"/>
      <c r="AM24" s="51"/>
      <c r="AN24" s="51"/>
      <c r="AQ24" s="54"/>
      <c r="AR24" s="135"/>
      <c r="AS24" s="546">
        <f>+ROUND(AU16,2)+ROUND(AA28,2)</f>
        <v>0.28000000000000003</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0.28000000000000003</v>
      </c>
      <c r="Q27" s="583"/>
      <c r="R27" s="583"/>
      <c r="S27" s="583"/>
      <c r="T27" s="42" t="s">
        <v>38</v>
      </c>
      <c r="U27" s="62"/>
      <c r="V27" s="62"/>
      <c r="Y27" s="60" t="s">
        <v>39</v>
      </c>
      <c r="Z27" s="63"/>
      <c r="AH27" s="51"/>
      <c r="AI27" s="51"/>
      <c r="AJ27" s="51"/>
      <c r="AK27" s="51"/>
      <c r="AL27" s="546">
        <f>+AH18+P27</f>
        <v>0.28000000000000003</v>
      </c>
      <c r="AM27" s="547"/>
      <c r="AN27" s="547"/>
      <c r="AO27" s="547"/>
      <c r="AP27" s="50" t="s">
        <v>13</v>
      </c>
      <c r="AQ27" s="239"/>
      <c r="AR27" s="117"/>
      <c r="AS27" s="542">
        <v>0</v>
      </c>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v>0.28000000000000003</v>
      </c>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0.28000000000000003</v>
      </c>
      <c r="I29" s="535"/>
      <c r="J29" s="182" t="s">
        <v>158</v>
      </c>
      <c r="M29" s="581"/>
      <c r="P29" s="54"/>
      <c r="Q29" s="133"/>
      <c r="R29" s="49" t="s">
        <v>145</v>
      </c>
      <c r="S29" s="562" t="s">
        <v>33</v>
      </c>
      <c r="T29" s="577"/>
      <c r="U29" s="577"/>
      <c r="V29" s="578"/>
      <c r="W29" s="46"/>
      <c r="X29" s="64"/>
      <c r="Y29" s="573" t="s">
        <v>191</v>
      </c>
      <c r="Z29" s="574"/>
      <c r="AA29" s="572">
        <v>0</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0.28000000000000003</v>
      </c>
      <c r="S30" s="583"/>
      <c r="T30" s="583"/>
      <c r="U30" s="583"/>
      <c r="V30" s="42" t="s">
        <v>16</v>
      </c>
      <c r="Y30" s="573" t="s">
        <v>148</v>
      </c>
      <c r="Z30" s="574"/>
      <c r="AA30" s="572">
        <v>0</v>
      </c>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0.28000000000000003</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v>0</v>
      </c>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v>0</v>
      </c>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xr:uid="{00000000-0002-0000-0400-000000000000}">
      <formula1>W7=ROUND(W7,1)</formula1>
    </dataValidation>
    <dataValidation type="custom" allowBlank="1" showInputMessage="1" showErrorMessage="1" sqref="H24:H33" xr:uid="{00000000-0002-0000-04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4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xr:uid="{00000000-0002-0000-0500-000000000000}">
      <formula1>W7=ROUND(W7,1)</formula1>
    </dataValidation>
    <dataValidation type="custom" allowBlank="1" showInputMessage="1" showErrorMessage="1" sqref="H24:H33" xr:uid="{00000000-0002-0000-05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5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xr:uid="{00000000-0002-0000-0600-000000000000}">
      <formula1>W7=ROUND(W7,1)</formula1>
    </dataValidation>
    <dataValidation type="custom" allowBlank="1" showInputMessage="1" showErrorMessage="1" sqref="H24:H33" xr:uid="{00000000-0002-0000-06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6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87" t="s">
        <v>278</v>
      </c>
      <c r="C7" s="588"/>
      <c r="D7" s="584" t="s">
        <v>254</v>
      </c>
      <c r="E7" s="585"/>
      <c r="F7" s="585"/>
      <c r="G7" s="585"/>
      <c r="H7" s="585"/>
      <c r="I7" s="586"/>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xr:uid="{00000000-0002-0000-0700-000000000000}">
      <formula1>AU13=ROUND(AU13,1)</formula1>
    </dataValidation>
    <dataValidation type="custom" allowBlank="1" showInputMessage="1" showErrorMessage="1" sqref="H24:H33" xr:uid="{00000000-0002-0000-07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7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ジャパンガス株式会社　横浜滅菌センター</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87" t="s">
        <v>278</v>
      </c>
      <c r="C7" s="588"/>
      <c r="D7" s="584" t="s">
        <v>255</v>
      </c>
      <c r="E7" s="585"/>
      <c r="F7" s="585"/>
      <c r="G7" s="585"/>
      <c r="H7" s="585"/>
      <c r="I7" s="586"/>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46"/>
      <c r="N8" s="146"/>
      <c r="O8" s="146"/>
      <c r="P8" s="146"/>
      <c r="Q8" s="146"/>
      <c r="R8" s="146"/>
      <c r="S8" s="146"/>
      <c r="T8" s="146"/>
      <c r="U8" s="146"/>
      <c r="V8" s="146"/>
      <c r="W8" s="146"/>
      <c r="X8" s="146"/>
      <c r="Y8" s="146"/>
      <c r="Z8" s="146"/>
      <c r="AA8" s="146"/>
      <c r="AB8" s="146"/>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xr:uid="{00000000-0002-0000-0800-000000000000}">
      <formula1>AU13=ROUND(AU13,1)</formula1>
    </dataValidation>
    <dataValidation type="custom" allowBlank="1" showInputMessage="1" showErrorMessage="1" sqref="H24:H33" xr:uid="{00000000-0002-0000-08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8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2013-03-13T16:51:42Z</cp:lastPrinted>
  <dcterms:created xsi:type="dcterms:W3CDTF">2011-02-09T09:36:10Z</dcterms:created>
  <dcterms:modified xsi:type="dcterms:W3CDTF">2024-05-31T07:27:56Z</dcterms:modified>
</cp:coreProperties>
</file>