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<sst xmlns="http://schemas.openxmlformats.org/spreadsheetml/2006/main" count="2770" uniqueCount="434">
  <si>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</si>
  <si>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</si>
  <si>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</si>
  <si>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</si>
  <si>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</si>
  <si>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</si>
  <si>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</si>
  <si>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</si>
  <si>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</si>
  <si>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</si>
  <si>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</si>
  <si>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</si>
  <si>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</si>
  <si>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</si>
  <si>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</si>
  <si>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</si>
  <si>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</si>
  <si>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</si>
  <si>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</si>
  <si>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</si>
  <si>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</si>
  <si>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</si>
  <si>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</si>
  <si>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</si>
  <si>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</si>
  <si>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</si>
  <si>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</si>
  <si>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</si>
  <si>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</si>
  <si>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</si>
  <si>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</si>
  <si>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</si>
  <si>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</si>
  <si>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</si>
  <si>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</si>
  <si>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</si>
  <si>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</si>
  <si>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</si>
  <si>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</si>
  <si>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</si>
  <si>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</si>
  <si>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</si>
  <si>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</si>
  <si>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</si>
  <si>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</si>
  <si>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</si>
  <si>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</si>
  <si>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</si>
  <si>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</si>
  <si>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</si>
  <si>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</si>
  <si>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</si>
  <si>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</si>
  <si>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</si>
  <si>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</si>
  <si>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</si>
  <si>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</si>
  <si>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</si>
  <si>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</si>
  <si>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</si>
  <si>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</si>
  <si>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</si>
  <si>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</si>
  <si>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</si>
  <si>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</si>
  <si>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</si>
  <si>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</si>
  <si>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</si>
  <si>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</si>
  <si>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</si>
  <si>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</si>
  <si>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</si>
  <si>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</si>
  <si>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</si>
  <si>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</si>
  <si>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</si>
  <si>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</si>
  <si>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</si>
  <si>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</si>
  <si>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</si>
  <si>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</si>
  <si>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</si>
  <si>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</si>
  <si>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</si>
  <si>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</si>
  <si>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</si>
  <si>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</si>
  <si>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</si>
  <si>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</si>
  <si>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</si>
  <si>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</si>
  <si>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</si>
  <si>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</si>
  <si>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</si>
  <si>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</si>
  <si>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</si>
  <si>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</si>
  <si>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</si>
  <si>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</si>
  <si>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</si>
  <si>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</si>
  <si>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</si>
  <si>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</si>
  <si>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</si>
  <si>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</si>
  <si>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</si>
  <si>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</si>
  <si>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</si>
  <si>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</si>
  <si>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</si>
  <si>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</si>
  <si>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</si>
  <si>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</si>
  <si>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</si>
  <si>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</si>
  <si>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</si>
  <si>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</si>
  <si>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</si>
  <si>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</si>
  <si>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</si>
  <si>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</si>
  <si>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</si>
  <si>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</si>
  <si>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</si>
  <si>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</si>
  <si>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</si>
  <si>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</si>
  <si>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</si>
  <si>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</si>
  <si>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</si>
  <si>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</si>
  <si>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</si>
  <si>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</si>
  <si>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</si>
  <si>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</si>
  <si>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</si>
  <si>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</si>
  <si>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</si>
  <si>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</si>
  <si>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</si>
  <si>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</si>
  <si>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</si>
  <si>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</si>
  <si>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</si>
  <si>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</si>
  <si>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</si>
  <si>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</si>
  <si>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</si>
  <si>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</si>
  <si>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</si>
  <si>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</si>
  <si>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</si>
  <si>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</si>
  <si>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</si>
  <si>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</si>
  <si>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</si>
  <si>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</si>
  <si>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</si>
  <si>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</si>
  <si>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</si>
  <si>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</si>
  <si>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</si>
  <si>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</si>
  <si>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</si>
  <si>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</si>
  <si>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</si>
  <si>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</si>
  <si>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</si>
  <si>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</si>
  <si>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</si>
  <si>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</si>
  <si>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</si>
  <si>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</si>
  <si>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</si>
  <si>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</si>
  <si>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</si>
  <si>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</si>
  <si>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</si>
  <si>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</si>
  <si>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</si>
  <si>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</si>
  <si>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</si>
  <si>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</si>
  <si>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</si>
  <si>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</si>
  <si>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</si>
  <si>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</si>
  <si>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</si>
  <si>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</si>
  <si>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</si>
  <si>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</si>
  <si>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</si>
  <si>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</si>
  <si>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</si>
  <si>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</si>
  <si>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</si>
  <si>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</si>
  <si>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</si>
  <si>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</si>
  <si>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</si>
  <si>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</si>
  <si>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</si>
  <si>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</si>
  <si>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</si>
  <si>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</si>
  <si>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</si>
  <si>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</si>
  <si>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</si>
  <si>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</si>
  <si>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</si>
  <si>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</si>
  <si>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</si>
  <si>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</si>
  <si>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</si>
  <si>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</si>
  <si>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</si>
  <si>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</si>
  <si>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</si>
  <si>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</si>
  <si>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</si>
  <si>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</si>
  <si>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</si>
  <si>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</si>
  <si>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</si>
  <si>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</si>
  <si>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</si>
  <si>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</si>
  <si>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</si>
  <si>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</si>
  <si>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</si>
  <si>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</si>
  <si>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</si>
  <si>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</si>
  <si>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</si>
  <si>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</si>
  <si>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</si>
  <si>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</si>
  <si>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</si>
  <si>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</si>
  <si>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</si>
  <si>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</si>
  <si>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</si>
  <si>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</si>
  <si>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</si>
  <si>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</si>
  <si>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</si>
  <si>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</si>
  <si>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</si>
  <si>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</si>
  <si>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</si>
  <si>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</si>
  <si>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</si>
  <si>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</si>
  <si>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</si>
  <si>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</si>
  <si>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</si>
  <si>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</si>
  <si>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</si>
  <si>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</si>
  <si>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</si>
  <si>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</si>
  <si>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</si>
  <si>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</si>
  <si>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</si>
  <si>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</si>
  <si>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</si>
  <si>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</si>
  <si>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</si>
  <si>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</si>
  <si>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</si>
  <si>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</si>
  <si>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</si>
  <si>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</si>
  <si>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</si>
  <si>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</si>
  <si>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</si>
  <si>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</si>
  <si>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</si>
  <si>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</si>
  <si>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</si>
  <si>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</si>
  <si>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</si>
  <si>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</si>
  <si>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</si>
  <si>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</si>
  <si>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</si>
  <si>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</si>
  <si>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</si>
  <si>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</si>
  <si>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</si>
  <si>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</si>
  <si>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</si>
  <si>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</si>
  <si>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</si>
  <si>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</si>
  <si>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</si>
  <si>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</si>
  <si>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</si>
  <si>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</si>
  <si>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</si>
  <si>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</si>
  <si>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</si>
  <si>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</si>
  <si>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</si>
  <si>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</si>
  <si>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</si>
  <si>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</si>
  <si>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</si>
  <si>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</si>
  <si>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</si>
  <si>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</si>
  <si>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</si>
  <si>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</si>
  <si>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</si>
  <si>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</si>
  <si>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</si>
  <si>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</si>
  <si>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</si>
  <si>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</si>
  <si>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</si>
  <si>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</si>
  <si>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</si>
  <si>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</si>
  <si>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</si>
  <si>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</si>
  <si>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</si>
  <si>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</si>
  <si>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</si>
  <si>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</si>
  <si>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</si>
  <si>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</si>
  <si>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</si>
  <si>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</si>
  <si>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</si>
  <si>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</si>
  <si>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</si>
  <si>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</si>
  <si>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</si>
  <si>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</si>
  <si>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</si>
  <si>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</si>
  <si>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</si>
  <si>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</si>
  <si>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</si>
  <si>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</si>
  <si>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</si>
  <si>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</si>
  <si>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</si>
  <si>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</si>
  <si>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</si>
  <si>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</si>
  <si>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</si>
  <si>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</si>
  <si>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</si>
  <si>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</si>
  <si>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</si>
  <si>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</si>
  <si>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</si>
  <si>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</si>
  <si>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</si>
  <si>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</si>
  <si>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</si>
  <si>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</si>
  <si>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</si>
  <si>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</si>
  <si>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</si>
  <si>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</si>
  <si>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</si>
  <si>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</si>
  <si>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</si>
  <si>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</si>
  <si>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</si>
  <si>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</si>
  <si>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</si>
  <si>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</si>
  <si>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</si>
  <si>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</si>
  <si>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</si>
  <si>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</si>
  <si>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</si>
  <si>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</si>
  <si>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</si>
  <si>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</si>
  <si>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</si>
  <si>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</si>
  <si>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</si>
  <si>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</si>
  <si>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</si>
  <si>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</si>
  <si>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</si>
  <si>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</si>
  <si>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</si>
  <si>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</si>
  <si>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</si>
  <si>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</si>
  <si>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</si>
  <si>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</si>
  <si>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</si>
  <si>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</si>
  <si>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</si>
  <si>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</si>
  <si>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</si>
  <si>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</si>
  <si>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</si>
  <si>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</si>
  <si>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</si>
  <si>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</si>
  <si>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</si>
  <si>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</si>
  <si>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</si>
  <si>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</si>
  <si>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</si>
  <si>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</si>
  <si>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</si>
  <si>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</si>
  <si>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</si>
  <si>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</si>
  <si>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</si>
  <si>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</si>
  <si>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6年   6月   27日</t>
    <phoneticPr fontId="3"/>
  </si>
  <si>
    <t>神奈川県横浜市中区北仲通3丁目31番地</t>
    <rPh sb="0" eb="4">
      <t>カナガワケン</t>
    </rPh>
    <rPh sb="4" eb="7">
      <t>ヨコハマシ</t>
    </rPh>
    <rPh sb="7" eb="9">
      <t>ナカク</t>
    </rPh>
    <rPh sb="9" eb="12">
      <t>キタナカドオリ</t>
    </rPh>
    <rPh sb="13" eb="15">
      <t>チョウメ</t>
    </rPh>
    <rPh sb="17" eb="19">
      <t>バンチ</t>
    </rPh>
    <phoneticPr fontId="3"/>
  </si>
  <si>
    <t>株式会社上組　横浜支店　冨田　和孝</t>
    <rPh sb="0" eb="4">
      <t>カブシキカイシャ</t>
    </rPh>
    <rPh sb="4" eb="6">
      <t>カミグミ</t>
    </rPh>
    <rPh sb="7" eb="11">
      <t>ヨコハマシテン</t>
    </rPh>
    <rPh sb="12" eb="14">
      <t>トミタ</t>
    </rPh>
    <rPh sb="15" eb="17">
      <t>カズタカ</t>
    </rPh>
    <phoneticPr fontId="3"/>
  </si>
  <si>
    <t>045－211－2131</t>
    <phoneticPr fontId="3"/>
  </si>
  <si>
    <t>株式会社上組　横浜支店　出田町青果センター</t>
    <rPh sb="0" eb="4">
      <t>カブシキカイシャ</t>
    </rPh>
    <rPh sb="4" eb="6">
      <t>カミグミ</t>
    </rPh>
    <rPh sb="7" eb="11">
      <t>ヨコハマシテン</t>
    </rPh>
    <rPh sb="12" eb="15">
      <t>イヅタチョウ</t>
    </rPh>
    <rPh sb="15" eb="17">
      <t>セイカ</t>
    </rPh>
    <phoneticPr fontId="3"/>
  </si>
  <si>
    <t>神奈川県横浜市神奈川区出田町３番地</t>
    <rPh sb="0" eb="3">
      <t>カナガワ</t>
    </rPh>
    <rPh sb="3" eb="4">
      <t>ケン</t>
    </rPh>
    <rPh sb="4" eb="6">
      <t>ヨコハマ</t>
    </rPh>
    <rPh sb="6" eb="7">
      <t>シ</t>
    </rPh>
    <rPh sb="7" eb="10">
      <t>カナガワ</t>
    </rPh>
    <rPh sb="10" eb="11">
      <t>ク</t>
    </rPh>
    <rPh sb="11" eb="12">
      <t>デ</t>
    </rPh>
    <rPh sb="12" eb="13">
      <t>タ</t>
    </rPh>
    <rPh sb="13" eb="14">
      <t>チョウ</t>
    </rPh>
    <rPh sb="15" eb="17">
      <t>バンチ</t>
    </rPh>
    <phoneticPr fontId="3"/>
  </si>
  <si>
    <t>045-461-3496</t>
    <phoneticPr fontId="3"/>
  </si>
  <si>
    <t>Ｒ－サービス業（他に分類されないもの）</t>
  </si>
  <si>
    <t>港湾運送業</t>
    <rPh sb="0" eb="2">
      <t>コウワン</t>
    </rPh>
    <rPh sb="2" eb="5">
      <t>ウンソウギョウ</t>
    </rPh>
    <phoneticPr fontId="3"/>
  </si>
  <si>
    <t>上組従業員30名　協力会社従業員30名</t>
    <rPh sb="0" eb="2">
      <t>カミグミ</t>
    </rPh>
    <rPh sb="2" eb="5">
      <t>ジュウギョウイン</t>
    </rPh>
    <rPh sb="7" eb="8">
      <t>メイ</t>
    </rPh>
    <rPh sb="9" eb="13">
      <t>キョウリョクカイシャ</t>
    </rPh>
    <rPh sb="13" eb="16">
      <t>ジュウギョウイン</t>
    </rPh>
    <rPh sb="18" eb="19">
      <t>メイ</t>
    </rPh>
    <phoneticPr fontId="3"/>
  </si>
  <si>
    <t>植物検疫による青酸燻蒸命令により生じるもので排出量抑制不可。</t>
    <rPh sb="0" eb="2">
      <t>ショクブツ</t>
    </rPh>
    <rPh sb="2" eb="4">
      <t>ケンエキ</t>
    </rPh>
    <rPh sb="7" eb="9">
      <t>セイサン</t>
    </rPh>
    <rPh sb="9" eb="11">
      <t>クンジョウ</t>
    </rPh>
    <rPh sb="11" eb="13">
      <t>メイレイ</t>
    </rPh>
    <rPh sb="16" eb="17">
      <t>ショウ</t>
    </rPh>
    <rPh sb="22" eb="25">
      <t>ハイシュツリョウ</t>
    </rPh>
    <rPh sb="25" eb="27">
      <t>ヨクセイ</t>
    </rPh>
    <rPh sb="27" eb="29">
      <t>フカ</t>
    </rPh>
    <phoneticPr fontId="3"/>
  </si>
  <si>
    <t>シアンを処理した後に生じる強アルカリのみ。</t>
    <rPh sb="4" eb="6">
      <t>ショリ</t>
    </rPh>
    <rPh sb="8" eb="9">
      <t>アト</t>
    </rPh>
    <rPh sb="10" eb="11">
      <t>ショウ</t>
    </rPh>
    <rPh sb="13" eb="14">
      <t>キョウ</t>
    </rPh>
    <phoneticPr fontId="3"/>
  </si>
  <si>
    <t>特別管理産業廃棄物処理委託業者の許認可期間を正確に管理する。</t>
    <rPh sb="9" eb="11">
      <t>ショリ</t>
    </rPh>
    <rPh sb="11" eb="15">
      <t>イタクギョウシャ</t>
    </rPh>
    <rPh sb="16" eb="19">
      <t>キョニンカ</t>
    </rPh>
    <rPh sb="19" eb="21">
      <t>キカン</t>
    </rPh>
    <rPh sb="22" eb="24">
      <t>セイカク</t>
    </rPh>
    <rPh sb="25" eb="27">
      <t>カンリ</t>
    </rPh>
    <phoneticPr fontId="3"/>
  </si>
  <si>
    <t>　　　　　　　　　　　　　　　　　　　　　　　　　　　　　　　　　　　　全量　　　　　　　　　　　　　　　　　　　　　　　　　　　　　　　　　　　　　　　　　　　　　　　　　　　　　　　　　　　　　　株式会社上組　出田町青果センター・自社設備で中間処理→→→→→→優良認定業者/処分方法　高温熱分解</t>
    <rPh sb="137" eb="138">
      <t>モノ</t>
    </rPh>
    <phoneticPr fontId="3"/>
  </si>
  <si>
    <t>青果部部長代理　　―　　産業廃棄物担当・主任※　　　　　　　　　　　　　　　　　　　　　　　　　　　　　
（＊特別管理産業廃棄物管理責任者資格有）</t>
    <rPh sb="0" eb="3">
      <t>セイカブ</t>
    </rPh>
    <rPh sb="3" eb="7">
      <t>ブチョウダイリ</t>
    </rPh>
    <rPh sb="12" eb="17">
      <t>サンギョウハイキブツ</t>
    </rPh>
    <rPh sb="17" eb="19">
      <t>タントウ</t>
    </rPh>
    <rPh sb="20" eb="22">
      <t>シュニン</t>
    </rPh>
    <rPh sb="55" eb="57">
      <t>トクベツ</t>
    </rPh>
    <rPh sb="57" eb="59">
      <t>カンリ</t>
    </rPh>
    <rPh sb="59" eb="64">
      <t>サンギョウハイキブツ</t>
    </rPh>
    <rPh sb="64" eb="68">
      <t>カンリセキニン</t>
    </rPh>
    <rPh sb="68" eb="69">
      <t>シャ</t>
    </rPh>
    <rPh sb="69" eb="71">
      <t>シカク</t>
    </rPh>
    <rPh sb="71" eb="72">
      <t>アリ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</si>
</sst>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0"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0"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74"/>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75"/>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D77" sqref="D77:U86"/>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419</v>
      </c>
      <c r="Q35" s="560"/>
      <c r="R35" s="560"/>
      <c r="S35" s="560"/>
      <c r="T35" s="560"/>
      <c r="U35" s="561"/>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420</v>
      </c>
      <c r="M40" s="486"/>
      <c r="N40" s="486"/>
      <c r="O40" s="486"/>
      <c r="P40" s="486"/>
      <c r="Q40" s="486"/>
      <c r="R40" s="486"/>
      <c r="S40" s="486"/>
      <c r="T40" s="486"/>
      <c r="U40" s="487"/>
      <c r="W40" s="16"/>
      <c r="X40" s="16"/>
    </row>
    <row r="41" spans="1:25" ht="26.25" customHeight="1">
      <c r="C41" s="80"/>
      <c r="I41" s="20"/>
      <c r="J41" s="20" t="s">
        <v>7</v>
      </c>
      <c r="K41" s="20"/>
      <c r="L41" s="486" t="s">
        <v>421</v>
      </c>
      <c r="M41" s="486"/>
      <c r="N41" s="486"/>
      <c r="O41" s="486"/>
      <c r="P41" s="486"/>
      <c r="Q41" s="486"/>
      <c r="R41" s="486"/>
      <c r="S41" s="486"/>
      <c r="T41" s="486"/>
      <c r="U41" s="487"/>
    </row>
    <row r="42" spans="1:25">
      <c r="C42" s="80"/>
      <c r="L42" s="17" t="s">
        <v>8</v>
      </c>
      <c r="U42" s="81"/>
    </row>
    <row r="43" spans="1:25" ht="13.5">
      <c r="C43" s="80"/>
      <c r="L43" s="21"/>
      <c r="M43" s="21" t="s">
        <v>9</v>
      </c>
      <c r="N43" s="21"/>
      <c r="O43" s="488" t="s">
        <v>422</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423</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2949</v>
      </c>
      <c r="Q49" s="550"/>
      <c r="R49" s="550"/>
      <c r="S49" s="550"/>
      <c r="T49" s="550"/>
      <c r="U49" s="551"/>
    </row>
    <row r="50" spans="3:23" ht="26.25" customHeight="1">
      <c r="C50" s="510" t="s">
        <v>11</v>
      </c>
      <c r="D50" s="562"/>
      <c r="E50" s="563"/>
      <c r="F50" s="461" t="s">
        <v>424</v>
      </c>
      <c r="G50" s="462"/>
      <c r="H50" s="462"/>
      <c r="I50" s="462"/>
      <c r="J50" s="462"/>
      <c r="K50" s="462"/>
      <c r="L50" s="462"/>
      <c r="M50" s="462"/>
      <c r="N50" s="116" t="s">
        <v>131</v>
      </c>
      <c r="O50" s="425"/>
      <c r="P50" s="425"/>
      <c r="Q50" s="552" t="s">
        <v>425</v>
      </c>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426</v>
      </c>
      <c r="G54" s="543"/>
      <c r="H54" s="543"/>
      <c r="I54" s="543"/>
      <c r="J54" s="543"/>
      <c r="K54" s="543"/>
      <c r="L54" s="27" t="s">
        <v>48</v>
      </c>
      <c r="M54" s="27"/>
      <c r="N54" s="544" t="s">
        <v>427</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v>13400</v>
      </c>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t="s">
        <v>428</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432</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433</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1</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114.48</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t="s">
        <v>429</v>
      </c>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1</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130</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t="s">
        <v>429</v>
      </c>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t="s">
        <v>430</v>
      </c>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t="s">
        <v>430</v>
      </c>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114.48</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f>+別紙!X15</f>
        <v>114.48</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t="str">
        <f>+別紙!X16</f>
        <v>0</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f>+別紙!X17</f>
        <v>114.48</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130</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130</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0</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130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t="s">
        <v>431</v>
      </c>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114.48</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t="s">
        <v>431</v>
      </c>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37"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株式会社上組　横浜支店　出田町青果センター</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114.48</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114.48</v>
      </c>
    </row>
    <row r="10" spans="2:24" ht="24" customHeight="1">
      <c r="B10" s="157" t="s">
        <v>365</v>
      </c>
      <c r="C10" s="751" t="s">
        <v>213</v>
      </c>
      <c r="D10" s="751"/>
      <c r="E10" s="751"/>
      <c r="F10" s="752"/>
      <c r="G10" s="375">
        <f>IF(OR(ｱ.特管廃油!F25&gt;0,ｱ.特管廃油!F25&lt;0),ｱ.特管廃油!F25,IF(G$19&gt;0,"0",0))</f>
        <v>0</v>
      </c>
      <c r="H10" s="375">
        <f>IF(OR(ｲ.特管廃酸!F25&gt;0,ｲ.特管廃酸!F25&lt;0),ｲ.特管廃酸!F25,IF(H$19&gt;0,"0",0))</f>
        <v>0</v>
      </c>
      <c r="I10" s="375" t="str">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f>IF(OR(ｱ.特管廃油!F26&gt;0,ｱ.特管廃油!F26&lt;0),ｱ.特管廃油!F26,IF(G$19&gt;0,"0",0))</f>
        <v>0</v>
      </c>
      <c r="H11" s="377">
        <f>IF(OR(ｲ.特管廃酸!F26&gt;0,ｲ.特管廃酸!F26&lt;0),ｲ.特管廃酸!F26,IF(H$19&gt;0,"0",0))</f>
        <v>0</v>
      </c>
      <c r="I11" s="377" t="str">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f>IF(OR(ｱ.特管廃油!F27&gt;0,ｱ.特管廃油!F27&lt;0),ｱ.特管廃油!F27,IF(G$19&gt;0,"0",0))</f>
        <v>0</v>
      </c>
      <c r="H12" s="377">
        <f>IF(OR(ｲ.特管廃酸!F27&gt;0,ｲ.特管廃酸!F27&lt;0),ｲ.特管廃酸!F27,IF(H$19&gt;0,"0",0))</f>
        <v>0</v>
      </c>
      <c r="I12" s="377" t="str">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f>IF(OR(ｱ.特管廃油!F28&gt;0,ｱ.特管廃油!F28&lt;0),ｱ.特管廃油!F28,IF(G$19&gt;0,"0",0))</f>
        <v>0</v>
      </c>
      <c r="H13" s="377">
        <f>IF(OR(ｲ.特管廃酸!F28&gt;0,ｲ.特管廃酸!F28&lt;0),ｲ.特管廃酸!F28,IF(H$19&gt;0,"0",0))</f>
        <v>0</v>
      </c>
      <c r="I13" s="377" t="str">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114.48</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114.48</v>
      </c>
    </row>
    <row r="15" spans="2:24" ht="24" customHeight="1">
      <c r="B15" s="157" t="s">
        <v>168</v>
      </c>
      <c r="C15" s="757" t="s">
        <v>218</v>
      </c>
      <c r="D15" s="757"/>
      <c r="E15" s="757"/>
      <c r="F15" s="758"/>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114.48</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f t="shared" si="0"/>
        <v>114.48</v>
      </c>
    </row>
    <row r="16" spans="2:24" ht="24" customHeight="1">
      <c r="B16" s="157" t="s">
        <v>169</v>
      </c>
      <c r="C16" s="757" t="s">
        <v>219</v>
      </c>
      <c r="D16" s="757"/>
      <c r="E16" s="757"/>
      <c r="F16" s="758"/>
      <c r="G16" s="377">
        <f>IF(OR(ｱ.特管廃油!F31&gt;0,ｱ.特管廃油!F31&lt;0),ｱ.特管廃油!F31,IF(G$19&gt;0,"0",0))</f>
        <v>0</v>
      </c>
      <c r="H16" s="377">
        <f>IF(OR(ｲ.特管廃酸!F31&gt;0,ｲ.特管廃酸!F31&lt;0),ｲ.特管廃酸!F31,IF(H$19&gt;0,"0",0))</f>
        <v>0</v>
      </c>
      <c r="I16" s="377" t="str">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57" t="s">
        <v>374</v>
      </c>
      <c r="D17" s="757"/>
      <c r="E17" s="757"/>
      <c r="F17" s="758"/>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114.48</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f t="shared" si="0"/>
        <v>114.48</v>
      </c>
    </row>
    <row r="18" spans="2:24" ht="24" customHeight="1" thickBot="1">
      <c r="B18" s="158"/>
      <c r="C18" s="204" t="s">
        <v>237</v>
      </c>
      <c r="D18" s="759" t="s">
        <v>400</v>
      </c>
      <c r="E18" s="759"/>
      <c r="F18" s="760"/>
      <c r="G18" s="379">
        <f>IF(OR(ｱ.特管廃油!F33&gt;0,ｱ.特管廃油!F33&lt;0),ｱ.特管廃油!F33,IF(G$19&gt;0,"0",0))</f>
        <v>0</v>
      </c>
      <c r="H18" s="379">
        <f>IF(OR(ｲ.特管廃酸!F33&gt;0,ｲ.特管廃酸!F33&lt;0),ｲ.特管廃酸!F33,IF(H$19&gt;0,"0",0))</f>
        <v>0</v>
      </c>
      <c r="I18" s="379" t="str">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0</v>
      </c>
      <c r="H19" s="372">
        <f t="shared" si="1"/>
        <v>0</v>
      </c>
      <c r="I19" s="372">
        <f t="shared" si="1"/>
        <v>130</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130</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0</v>
      </c>
      <c r="H37" s="404">
        <f t="shared" si="7"/>
        <v>0</v>
      </c>
      <c r="I37" s="404">
        <f t="shared" si="7"/>
        <v>130</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130</v>
      </c>
    </row>
    <row r="38" spans="2:24" ht="24" customHeight="1">
      <c r="B38" s="155"/>
      <c r="C38" s="779"/>
      <c r="D38" s="214"/>
      <c r="E38" s="212" t="s">
        <v>231</v>
      </c>
      <c r="F38" s="417"/>
      <c r="G38" s="398">
        <f t="shared" ref="G38:V38" si="8">SUM(G39:G41)</f>
        <v>0</v>
      </c>
      <c r="H38" s="398">
        <f t="shared" si="8"/>
        <v>0</v>
      </c>
      <c r="I38" s="398">
        <f t="shared" si="8"/>
        <v>130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130</v>
      </c>
    </row>
    <row r="39" spans="2:24" ht="24" customHeight="1">
      <c r="B39" s="155"/>
      <c r="C39" s="779"/>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9"/>
      <c r="D40" s="215"/>
      <c r="E40" s="210"/>
      <c r="F40" s="208" t="s">
        <v>230</v>
      </c>
      <c r="G40" s="400">
        <f>+ｱ.特管廃油!$Z$29</f>
        <v>0</v>
      </c>
      <c r="H40" s="400">
        <f>+ｲ.特管廃酸!$Z$29</f>
        <v>0</v>
      </c>
      <c r="I40" s="400">
        <f>+ｳ.特管廃ｱﾙｶﾘ!$Z$29</f>
        <v>130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130</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0</v>
      </c>
      <c r="H43" s="406">
        <f>+ｲ.特管廃酸!$AK$27</f>
        <v>0</v>
      </c>
      <c r="I43" s="406">
        <f>+ｳ.特管廃ｱﾙｶﾘ!$AK$27</f>
        <v>130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130</v>
      </c>
    </row>
    <row r="44" spans="2:24" ht="24" customHeight="1">
      <c r="B44" s="155"/>
      <c r="C44" s="162"/>
      <c r="D44" s="160" t="s">
        <v>147</v>
      </c>
      <c r="E44" s="772" t="s">
        <v>176</v>
      </c>
      <c r="F44" s="773"/>
      <c r="G44" s="408">
        <f>+ｱ.特管廃油!$AK$30</f>
        <v>0</v>
      </c>
      <c r="H44" s="408">
        <f>+ｲ.特管廃酸!$AK$30</f>
        <v>0</v>
      </c>
      <c r="I44" s="408">
        <f>+ｳ.特管廃ｱﾙｶﾘ!$AK$30</f>
        <v>130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130</v>
      </c>
    </row>
    <row r="45" spans="2:24" ht="24" customHeight="1">
      <c r="B45" s="155"/>
      <c r="C45" s="162"/>
      <c r="D45" s="418" t="s">
        <v>149</v>
      </c>
      <c r="E45" s="774" t="s">
        <v>177</v>
      </c>
      <c r="F45" s="775"/>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62" t="s">
        <v>401</v>
      </c>
      <c r="F46" s="763"/>
      <c r="G46" s="400">
        <f>+ｱ.特管廃油!$AR$27</f>
        <v>0</v>
      </c>
      <c r="H46" s="400">
        <f>+ｲ.特管廃酸!$AR$27</f>
        <v>0</v>
      </c>
      <c r="I46" s="400">
        <f>+ｳ.特管廃ｱﾙｶﾘ!$AR$27</f>
        <v>130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130</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244.48000000000002</v>
      </c>
      <c r="J55" s="414">
        <f t="shared" si="9"/>
        <v>0</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49"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株式会社上組　横浜支店　出田町青果センター</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   6年   6月   27日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神奈川県横浜市中区北仲通3丁目31番地</v>
      </c>
      <c r="M16" s="801"/>
      <c r="N16" s="801"/>
      <c r="O16" s="801"/>
      <c r="P16" s="801"/>
      <c r="Q16" s="801"/>
      <c r="R16" s="801"/>
      <c r="S16" s="801"/>
      <c r="T16" s="801"/>
      <c r="U16" s="303"/>
    </row>
    <row r="17" spans="1:22" ht="26.25" customHeight="1">
      <c r="C17" s="80"/>
      <c r="I17" s="20"/>
      <c r="J17" s="20" t="s">
        <v>7</v>
      </c>
      <c r="K17" s="20"/>
      <c r="L17" s="801" t="str">
        <f>+表紙!L41</f>
        <v>株式会社上組　横浜支店　冨田　和孝</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045－211－2131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株式会社上組　横浜支店　出田町青果センター</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2949</v>
      </c>
      <c r="Q25" s="813"/>
      <c r="R25" s="813"/>
      <c r="S25" s="813"/>
      <c r="T25" s="813"/>
      <c r="U25" s="814"/>
    </row>
    <row r="26" spans="1:22" ht="26.25" customHeight="1">
      <c r="C26" s="510" t="s">
        <v>11</v>
      </c>
      <c r="D26" s="562"/>
      <c r="E26" s="563"/>
      <c r="F26" s="835" t="str">
        <f>+表紙!F50</f>
        <v>神奈川県横浜市神奈川区出田町３番地</v>
      </c>
      <c r="G26" s="836"/>
      <c r="H26" s="836"/>
      <c r="I26" s="836"/>
      <c r="J26" s="836"/>
      <c r="K26" s="836"/>
      <c r="L26" s="836"/>
      <c r="M26" s="836"/>
      <c r="N26" s="116" t="s">
        <v>131</v>
      </c>
      <c r="O26"/>
      <c r="P26"/>
      <c r="Q26" s="815" t="str">
        <f>IF(+表紙!Q50="","",+表紙!Q50)</f>
        <v>045-461-3496</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Ｒ－サービス業（他に分類されないもの）</v>
      </c>
      <c r="G30" s="818"/>
      <c r="H30" s="818"/>
      <c r="I30" s="818"/>
      <c r="J30" s="818"/>
      <c r="K30" s="818"/>
      <c r="L30" s="27" t="s">
        <v>48</v>
      </c>
      <c r="M30" s="27"/>
      <c r="N30" s="581" t="str">
        <f>IF(COUNTA(表紙!N54)=1,+表紙!N54,"")</f>
        <v>港湾運送業</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t="str">
        <f>IF(+表紙!N57="","",+表紙!N57)</f>
        <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f>IF(+表紙!N58="","",+表紙!N58)</f>
        <v>13400</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t="str">
        <f>IF(+表紙!F61="","",+表紙!F61)</f>
        <v>上組従業員30名　協力会社従業員30名</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　　　　　　　　　　　　　　　　　　　　　　　　　　　　　　　　　　　　全量　　　　　　　　　　　　　　　　　　　　　　　　　　　　　　　　　　　　　　　　　　　　　　　　　　　　　　　　　　　　　　株式会社上組　出田町青果センター・自社設備で中間処理→→→→→→優良認定業者/処分方法　高温熱分解</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1</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114.48</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植物検疫による青酸燻蒸命令により生じるもので排出量抑制不可。</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1</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130</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植物検疫による青酸燻蒸命令により生じるもので排出量抑制不可。</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シアンを処理した後に生じる強アルカリのみ。</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シアンを処理した後に生じる強アルカリのみ。</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114.48</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f>+表紙!K209</f>
        <v>114.48</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t="str">
        <f>+表紙!K210</f>
        <v>0</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f>+表紙!K211</f>
        <v>114.48</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130</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130</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0</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130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特別管理産業廃棄物処理委託業者の許認可期間を正確に管理する。</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114.48</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特別管理産業廃棄物処理委託業者の許認可期間を正確に管理する。</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0" zoomScaleNormal="100" workbookViewId="0">
      <selection activeCell="Q35" sqref="Q3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130</v>
      </c>
      <c r="G12" s="651"/>
      <c r="H12" s="52" t="s">
        <v>13</v>
      </c>
      <c r="I12" s="53"/>
      <c r="J12" s="54"/>
      <c r="K12" s="53"/>
      <c r="L12" s="664"/>
      <c r="M12" s="55"/>
      <c r="O12" s="660">
        <v>0</v>
      </c>
      <c r="P12" s="713"/>
      <c r="Q12" s="713"/>
      <c r="R12" s="713"/>
      <c r="S12" s="52" t="s">
        <v>13</v>
      </c>
      <c r="T12" s="53"/>
      <c r="U12" s="53"/>
      <c r="V12" s="53"/>
      <c r="W12" s="53"/>
      <c r="X12"/>
      <c r="Y12"/>
      <c r="Z12"/>
      <c r="AA12"/>
      <c r="AB12" s="56"/>
      <c r="AD12" s="710"/>
      <c r="AF12" s="127"/>
      <c r="AG12" s="660">
        <v>0</v>
      </c>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v>0</v>
      </c>
      <c r="G15" s="695"/>
      <c r="H15" s="44" t="s">
        <v>13</v>
      </c>
      <c r="I15" s="53"/>
      <c r="J15" s="56"/>
      <c r="K15" s="53"/>
      <c r="L15" s="664"/>
      <c r="M15" s="56"/>
      <c r="O15" s="660">
        <v>0</v>
      </c>
      <c r="P15" s="714"/>
      <c r="Q15" s="714"/>
      <c r="R15" s="714"/>
      <c r="S15" s="52" t="s">
        <v>13</v>
      </c>
      <c r="T15" s="53"/>
      <c r="U15" s="53"/>
      <c r="V15" s="53"/>
      <c r="W15" s="53"/>
      <c r="X15"/>
      <c r="Y15"/>
      <c r="Z15"/>
      <c r="AA15"/>
      <c r="AB15" s="56"/>
      <c r="AG15" s="642">
        <v>0</v>
      </c>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v>0</v>
      </c>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v>0</v>
      </c>
      <c r="AU17" s="44" t="s">
        <v>34</v>
      </c>
      <c r="AV17" s="53"/>
    </row>
    <row r="18" spans="2:48" ht="24.75" customHeight="1" thickBot="1">
      <c r="J18" s="56"/>
      <c r="K18" s="53"/>
      <c r="L18" s="664"/>
      <c r="M18" s="56"/>
      <c r="O18" s="660">
        <v>0</v>
      </c>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v>0</v>
      </c>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v>0</v>
      </c>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v>0</v>
      </c>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114.48</v>
      </c>
      <c r="G24" s="641"/>
      <c r="H24" s="201" t="s">
        <v>155</v>
      </c>
      <c r="J24" s="56"/>
      <c r="K24" s="53"/>
      <c r="L24" s="665"/>
      <c r="O24" s="642">
        <v>0</v>
      </c>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130</v>
      </c>
      <c r="P27" s="680"/>
      <c r="Q27" s="680"/>
      <c r="R27" s="680"/>
      <c r="S27" s="44" t="s">
        <v>38</v>
      </c>
      <c r="T27" s="65"/>
      <c r="U27" s="65"/>
      <c r="X27" s="63" t="s">
        <v>39</v>
      </c>
      <c r="Y27" s="66"/>
      <c r="AG27" s="53"/>
      <c r="AH27" s="53"/>
      <c r="AI27" s="53"/>
      <c r="AJ27" s="53"/>
      <c r="AK27" s="650">
        <f>+AG18+O27</f>
        <v>130</v>
      </c>
      <c r="AL27" s="651"/>
      <c r="AM27" s="651"/>
      <c r="AN27" s="651"/>
      <c r="AO27" s="52" t="s">
        <v>13</v>
      </c>
      <c r="AP27" s="295"/>
      <c r="AQ27" s="118"/>
      <c r="AR27" s="660">
        <v>130</v>
      </c>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0</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114.48</v>
      </c>
      <c r="G29" s="641"/>
      <c r="H29" s="201" t="s">
        <v>155</v>
      </c>
      <c r="L29" s="653"/>
      <c r="O29" s="56"/>
      <c r="P29" s="134"/>
      <c r="Q29" s="51" t="s">
        <v>142</v>
      </c>
      <c r="R29" s="662" t="s">
        <v>33</v>
      </c>
      <c r="S29" s="684"/>
      <c r="T29" s="684"/>
      <c r="U29" s="685"/>
      <c r="V29" s="48"/>
      <c r="W29" s="67"/>
      <c r="X29" s="715" t="s">
        <v>227</v>
      </c>
      <c r="Y29" s="716"/>
      <c r="Z29" s="642">
        <v>130</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114.48</v>
      </c>
      <c r="G30" s="641"/>
      <c r="H30" s="201" t="s">
        <v>155</v>
      </c>
      <c r="L30" s="653"/>
      <c r="O30" s="56"/>
      <c r="Q30" s="655">
        <f>+ROUND(Z28,2)+ROUND(Z29,2)+ROUND(Z30,2)</f>
        <v>130</v>
      </c>
      <c r="R30" s="680"/>
      <c r="S30" s="680"/>
      <c r="T30" s="680"/>
      <c r="U30" s="44" t="s">
        <v>16</v>
      </c>
      <c r="X30" s="715" t="s">
        <v>145</v>
      </c>
      <c r="Y30" s="716"/>
      <c r="Z30" s="642">
        <v>0</v>
      </c>
      <c r="AA30" s="643"/>
      <c r="AB30" s="643"/>
      <c r="AC30" s="643"/>
      <c r="AD30" s="643"/>
      <c r="AE30" s="44" t="s">
        <v>13</v>
      </c>
      <c r="AK30" s="660">
        <v>130</v>
      </c>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v>0</v>
      </c>
      <c r="AS31" s="738"/>
      <c r="AT31" s="738"/>
      <c r="AU31" s="151" t="s">
        <v>13</v>
      </c>
    </row>
    <row r="32" spans="2:48" ht="27" customHeight="1" thickTop="1" thickBot="1">
      <c r="B32" s="679" t="s">
        <v>374</v>
      </c>
      <c r="C32" s="662"/>
      <c r="D32" s="662"/>
      <c r="E32" s="649"/>
      <c r="F32" s="640">
        <v>114.48</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株式会社上組　横浜支店　出田町青果センター</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2024-07-03T23:26:52Z</dcterms:created>
  <dcterms:modified xsi:type="dcterms:W3CDTF">2024-09-09T10:31:33Z</dcterms:modified>
</cp:coreProperties>
</file>