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3040" windowHeight="89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<sst xmlns="http://schemas.openxmlformats.org/spreadsheetml/2006/main" count="3167" uniqueCount="457">
  <si>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</si>
  <si>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</si>
  <si>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</si>
  <si>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</si>
  <si>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</si>
  <si>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</si>
  <si>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</si>
  <si>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</si>
  <si>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</si>
  <si>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</si>
  <si>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</si>
  <si>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</si>
  <si>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</si>
  <si>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</si>
  <si>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</si>
  <si>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</si>
  <si>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</si>
  <si>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</si>
  <si>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</si>
  <si>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</si>
  <si>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</si>
  <si>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</si>
  <si>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</si>
  <si>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</si>
  <si>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</si>
  <si>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</si>
  <si>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</si>
  <si>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</si>
  <si>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</si>
  <si>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</si>
  <si>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</si>
  <si>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</si>
  <si>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</si>
  <si>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</si>
  <si>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</si>
  <si>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</si>
  <si>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</si>
  <si>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</si>
  <si>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</si>
  <si>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</si>
  <si>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</si>
  <si>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</si>
  <si>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</si>
  <si>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</si>
  <si>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</si>
  <si>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</si>
  <si>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</si>
  <si>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</si>
  <si>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</si>
  <si>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</si>
  <si>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</si>
  <si>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</si>
  <si>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</si>
  <si>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</si>
  <si>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</si>
  <si>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</si>
  <si>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</si>
  <si>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</si>
  <si>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</si>
  <si>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</si>
  <si>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</si>
  <si>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</si>
  <si>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</si>
  <si>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</si>
  <si>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</si>
  <si>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</si>
  <si>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</si>
  <si>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</si>
  <si>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</si>
  <si>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</si>
  <si>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</si>
  <si>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</si>
  <si>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</si>
  <si>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</si>
  <si>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</si>
  <si>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</si>
  <si>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</si>
  <si>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</si>
  <si>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</si>
  <si>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</si>
  <si>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</si>
  <si>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</si>
  <si>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</si>
  <si>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</si>
  <si>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</si>
  <si>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</si>
  <si>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</si>
  <si>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</si>
  <si>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</si>
  <si>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</si>
  <si>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</si>
  <si>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</si>
  <si>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</si>
  <si>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</si>
  <si>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</si>
  <si>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</si>
  <si>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</si>
  <si>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</si>
  <si>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</si>
  <si>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</si>
  <si>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</si>
  <si>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</si>
  <si>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</si>
  <si>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</si>
  <si>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</si>
  <si>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</si>
  <si>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</si>
  <si>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</si>
  <si>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</si>
  <si>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</si>
  <si>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</si>
  <si>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</si>
  <si>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</si>
  <si>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</si>
  <si>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</si>
  <si>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</si>
  <si>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</si>
  <si>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</si>
  <si>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</si>
  <si>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</si>
  <si>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</si>
  <si>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</si>
  <si>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</si>
  <si>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</si>
  <si>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</si>
  <si>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</si>
  <si>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</si>
  <si>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</si>
  <si>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</si>
  <si>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</si>
  <si>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</si>
  <si>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</si>
  <si>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</si>
  <si>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</si>
  <si>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</si>
  <si>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</si>
  <si>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</si>
  <si>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</si>
  <si>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</si>
  <si>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</si>
  <si>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</si>
  <si>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</si>
  <si>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</si>
  <si>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</si>
  <si>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</si>
  <si>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</si>
  <si>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</si>
  <si>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</si>
  <si>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</si>
  <si>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</si>
  <si>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</si>
  <si>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</si>
  <si>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</si>
  <si>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</si>
  <si>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</si>
  <si>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</si>
  <si>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</si>
  <si>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</si>
  <si>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</si>
  <si>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</si>
  <si>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</si>
  <si>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</si>
  <si>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</si>
  <si>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</si>
  <si>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</si>
  <si>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</si>
  <si>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</si>
  <si>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</si>
  <si>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</si>
  <si>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</si>
  <si>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</si>
  <si>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</si>
  <si>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</si>
  <si>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</si>
  <si>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</si>
  <si>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</si>
  <si>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</si>
  <si>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</si>
  <si>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</si>
  <si>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</si>
  <si>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</si>
  <si>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</si>
  <si>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</si>
  <si>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</si>
  <si>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</si>
  <si>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</si>
  <si>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</si>
  <si>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</si>
  <si>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</si>
  <si>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</si>
  <si>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</si>
  <si>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</si>
  <si>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</si>
  <si>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</si>
  <si>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</si>
  <si>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</si>
  <si>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</si>
  <si>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</si>
  <si>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</si>
  <si>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</si>
  <si>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</si>
  <si>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</si>
  <si>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</si>
  <si>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</si>
  <si>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</si>
  <si>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</si>
  <si>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</si>
  <si>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</si>
  <si>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</si>
  <si>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</si>
  <si>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</si>
  <si>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</si>
  <si>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</si>
  <si>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</si>
  <si>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</si>
  <si>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</si>
  <si>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</si>
  <si>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</si>
  <si>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</si>
  <si>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</si>
  <si>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</si>
  <si>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</si>
  <si>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</si>
  <si>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</si>
  <si>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</si>
  <si>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</si>
  <si>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</si>
  <si>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</si>
  <si>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</si>
  <si>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</si>
  <si>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</si>
  <si>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</si>
  <si>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</si>
  <si>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</si>
  <si>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</si>
  <si>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</si>
  <si>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</si>
  <si>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</si>
  <si>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</si>
  <si>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</si>
  <si>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</si>
  <si>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</si>
  <si>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</si>
  <si>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</si>
  <si>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</si>
  <si>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</si>
  <si>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</si>
  <si>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</si>
  <si>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</si>
  <si>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</si>
  <si>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</si>
  <si>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</si>
  <si>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</si>
  <si>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</si>
  <si>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</si>
  <si>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</si>
  <si>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</si>
  <si>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</si>
  <si>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</si>
  <si>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</si>
  <si>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</si>
  <si>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</si>
  <si>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</si>
  <si>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</si>
  <si>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</si>
  <si>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</si>
  <si>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</si>
  <si>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</si>
  <si>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</si>
  <si>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</si>
  <si>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</si>
  <si>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</si>
  <si>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</si>
  <si>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</si>
  <si>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</si>
  <si>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</si>
  <si>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</si>
  <si>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</si>
  <si>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</si>
  <si>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</si>
  <si>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</si>
  <si>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</si>
  <si>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</si>
  <si>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</si>
  <si>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</si>
  <si>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</si>
  <si>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</si>
  <si>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</si>
  <si>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</si>
  <si>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</si>
  <si>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</si>
  <si>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</si>
  <si>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</si>
  <si>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</si>
  <si>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</si>
  <si>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</si>
  <si>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</si>
  <si>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</si>
  <si>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</si>
  <si>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</si>
  <si>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</si>
  <si>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</si>
  <si>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</si>
  <si>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</si>
  <si>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</si>
  <si>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</si>
  <si>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</si>
  <si>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</si>
  <si>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</si>
  <si>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</si>
  <si>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</si>
  <si>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</si>
  <si>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</si>
  <si>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</si>
  <si>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</si>
  <si>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</si>
  <si>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</si>
  <si>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</si>
  <si>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</si>
  <si>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</si>
  <si>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</si>
  <si>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</si>
  <si>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</si>
  <si>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</si>
  <si>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</si>
  <si>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</si>
  <si>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</si>
  <si>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</si>
  <si>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</si>
  <si>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</si>
  <si>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</si>
  <si>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</si>
  <si>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</si>
  <si>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</si>
  <si>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</si>
  <si>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</si>
  <si>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</si>
  <si>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</si>
  <si>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</si>
  <si>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</si>
  <si>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</si>
  <si>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</si>
  <si>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</si>
  <si>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</si>
  <si>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</si>
  <si>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</si>
  <si>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</si>
  <si>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</si>
  <si>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</si>
  <si>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</si>
  <si>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</si>
  <si>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</si>
  <si>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</si>
  <si>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</si>
  <si>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</si>
  <si>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</si>
  <si>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</si>
  <si>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</si>
  <si>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</si>
  <si>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</si>
  <si>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</si>
  <si>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</si>
  <si>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</si>
  <si>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</si>
  <si>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</si>
  <si>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</si>
  <si>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</si>
  <si>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</si>
  <si>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</si>
  <si>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</si>
  <si>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</si>
  <si>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</si>
  <si>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</si>
  <si>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</si>
  <si>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</si>
  <si>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</si>
  <si>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</si>
  <si>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</si>
  <si>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</si>
  <si>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</si>
  <si>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</si>
  <si>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</si>
  <si>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</si>
  <si>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</si>
  <si>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</si>
  <si>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</si>
  <si>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</si>
  <si>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</si>
  <si>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</si>
  <si>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</si>
  <si>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</si>
  <si>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</si>
  <si>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</si>
  <si>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</si>
  <si>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</si>
  <si>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</si>
  <si>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</si>
  <si>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</si>
  <si>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</si>
  <si>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</si>
  <si>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</si>
  <si>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</si>
  <si>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</si>
  <si>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</si>
  <si>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</si>
  <si>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</si>
  <si>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</si>
  <si>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</si>
  <si>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</si>
  <si>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</si>
  <si>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</si>
  <si>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</si>
  <si>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</si>
  <si>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</si>
  <si>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</si>
  <si>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</si>
  <si>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</si>
  <si>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</si>
  <si>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</si>
  <si>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</si>
  <si>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</si>
  <si>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</si>
  <si>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</si>
  <si>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</si>
  <si>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</si>
  <si>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</si>
  <si>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</si>
  <si>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</si>
  <si>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</si>
  <si>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</si>
  <si>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</si>
  <si>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</si>
  <si>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</si>
  <si>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</si>
  <si>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</si>
  <si>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</si>
  <si>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</si>
  <si>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</si>
  <si>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</si>
  <si>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</si>
  <si>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</si>
  <si>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</si>
  <si>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</si>
  <si>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</si>
  <si>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</si>
  <si>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別紙参照</t>
    <rPh sb="0" eb="4">
      <t>ベッシサンショウ</t>
    </rPh>
    <phoneticPr fontId="3"/>
  </si>
  <si>
    <t>センター長
　　　|
担当係長
　　　|
担当者</t>
    <phoneticPr fontId="3"/>
  </si>
  <si>
    <t>令和   6年   6月  30日</t>
    <phoneticPr fontId="3"/>
  </si>
  <si>
    <t>横浜市中区本町6丁目50番地の10</t>
    <phoneticPr fontId="3"/>
  </si>
  <si>
    <t>環境創造局長　遠藤　賢也</t>
    <phoneticPr fontId="3"/>
  </si>
  <si>
    <t>横浜市下水道河川局栄第一水再生センター</t>
    <phoneticPr fontId="3"/>
  </si>
  <si>
    <t>横浜市栄区小菅ケ谷二丁目５番１号</t>
    <phoneticPr fontId="3"/>
  </si>
  <si>
    <t>045-671-3966</t>
    <phoneticPr fontId="3"/>
  </si>
  <si>
    <t>横浜市長</t>
    <phoneticPr fontId="3"/>
  </si>
  <si>
    <t>Ｆ－電気・ガス・熱供給・水道業</t>
    <phoneticPr fontId="3"/>
  </si>
  <si>
    <t>F-363下水道業</t>
    <phoneticPr fontId="3"/>
  </si>
  <si>
    <t>045-891-9711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</si>
</sst>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115" zoomScaleNormal="115" zoomScaleSheetLayoutView="115" workbookViewId="0">
      <selection activeCell="K90" sqref="K90:O9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447</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453</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448</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449</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452</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450</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7012</v>
      </c>
      <c r="Q49" s="726"/>
      <c r="R49" s="726"/>
      <c r="S49" s="726"/>
      <c r="T49" s="726"/>
      <c r="U49" s="727"/>
    </row>
    <row r="50" spans="3:54" ht="26.25" customHeight="1" x14ac:dyDescent="0.15">
      <c r="C50" s="697" t="s">
        <v>11</v>
      </c>
      <c r="D50" s="698"/>
      <c r="E50" s="699"/>
      <c r="F50" s="708" t="s">
        <v>451</v>
      </c>
      <c r="G50" s="709"/>
      <c r="H50" s="709"/>
      <c r="I50" s="709"/>
      <c r="J50" s="709"/>
      <c r="K50" s="709"/>
      <c r="L50" s="709"/>
      <c r="M50" s="709"/>
      <c r="N50" s="592" t="s">
        <v>172</v>
      </c>
      <c r="O50" s="595"/>
      <c r="P50" s="596"/>
      <c r="Q50" s="712" t="s">
        <v>456</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454</v>
      </c>
      <c r="G54" s="793"/>
      <c r="H54" s="793"/>
      <c r="I54" s="793"/>
      <c r="J54" s="793"/>
      <c r="K54" s="793"/>
      <c r="L54" s="38" t="s">
        <v>48</v>
      </c>
      <c r="M54" s="38"/>
      <c r="N54" s="797" t="s">
        <v>455</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12</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4</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140048.30000000002</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4</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140048.30000000002</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48.300000000000004</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48.2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48.300000000000004</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48.2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横浜市下水道河川局栄第一水再生センター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B26" sqref="AB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140047.9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140047.9</v>
      </c>
      <c r="G24" s="837"/>
      <c r="H24" s="234" t="s">
        <v>198</v>
      </c>
      <c r="J24" s="71"/>
      <c r="K24" s="68"/>
      <c r="L24" s="875"/>
      <c r="O24" s="833">
        <v>140000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47.9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47.9</v>
      </c>
      <c r="P27" s="881"/>
      <c r="Q27" s="881"/>
      <c r="R27" s="881"/>
      <c r="S27" s="59" t="s">
        <v>38</v>
      </c>
      <c r="T27" s="80"/>
      <c r="U27" s="80"/>
      <c r="X27" s="78" t="s">
        <v>39</v>
      </c>
      <c r="Y27" s="81"/>
      <c r="AG27" s="68"/>
      <c r="AH27" s="68"/>
      <c r="AI27" s="68"/>
      <c r="AJ27" s="68"/>
      <c r="AK27" s="831">
        <f>+AG18+O27</f>
        <v>47.9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47.9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47.9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47.9</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47.9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election activeCell="F24" sqref="F24: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Y34" sqref="Y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v>0.1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横浜市下水道河川局栄第一水再生センター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横浜市下水道河川局栄第一水再生センター</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140047.9</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0.1</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140048.30000000002</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47.9</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0.1</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48.300000000000004</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47.9</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0.1</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48.2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140047.9</v>
      </c>
      <c r="I19" s="519">
        <f t="shared" si="1"/>
        <v>0</v>
      </c>
      <c r="J19" s="519">
        <f t="shared" si="1"/>
        <v>0</v>
      </c>
      <c r="K19" s="519">
        <f t="shared" si="1"/>
        <v>0</v>
      </c>
      <c r="L19" s="519">
        <f t="shared" si="1"/>
        <v>0.1</v>
      </c>
      <c r="M19" s="519">
        <f t="shared" si="1"/>
        <v>0</v>
      </c>
      <c r="N19" s="519">
        <f t="shared" si="1"/>
        <v>0</v>
      </c>
      <c r="O19" s="519">
        <f t="shared" si="1"/>
        <v>0</v>
      </c>
      <c r="P19" s="519">
        <f t="shared" si="1"/>
        <v>0</v>
      </c>
      <c r="Q19" s="519">
        <f t="shared" si="1"/>
        <v>0</v>
      </c>
      <c r="R19" s="519">
        <f t="shared" si="1"/>
        <v>0</v>
      </c>
      <c r="S19" s="519">
        <f t="shared" si="1"/>
        <v>0.1</v>
      </c>
      <c r="T19" s="519">
        <f t="shared" si="1"/>
        <v>0.2</v>
      </c>
      <c r="U19" s="519">
        <f t="shared" si="1"/>
        <v>0</v>
      </c>
      <c r="V19" s="519">
        <f t="shared" si="1"/>
        <v>0</v>
      </c>
      <c r="W19" s="519">
        <f t="shared" si="1"/>
        <v>0</v>
      </c>
      <c r="X19" s="519">
        <f t="shared" si="1"/>
        <v>0</v>
      </c>
      <c r="Y19" s="519">
        <f t="shared" si="1"/>
        <v>0</v>
      </c>
      <c r="Z19" s="520">
        <f t="shared" si="1"/>
        <v>0</v>
      </c>
      <c r="AA19" s="521">
        <f t="shared" ref="AA19:AA25" si="2">SUM(G19:Z19)</f>
        <v>140048.30000000002</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140000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140000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47.9</v>
      </c>
      <c r="I37" s="554">
        <f t="shared" si="8"/>
        <v>0</v>
      </c>
      <c r="J37" s="554">
        <f t="shared" si="8"/>
        <v>0</v>
      </c>
      <c r="K37" s="554">
        <f t="shared" si="8"/>
        <v>0</v>
      </c>
      <c r="L37" s="554">
        <f t="shared" si="8"/>
        <v>0.1</v>
      </c>
      <c r="M37" s="554">
        <f t="shared" si="8"/>
        <v>0</v>
      </c>
      <c r="N37" s="554">
        <f t="shared" si="8"/>
        <v>0</v>
      </c>
      <c r="O37" s="554">
        <f t="shared" si="8"/>
        <v>0</v>
      </c>
      <c r="P37" s="554">
        <f t="shared" si="8"/>
        <v>0</v>
      </c>
      <c r="Q37" s="554">
        <f t="shared" si="8"/>
        <v>0</v>
      </c>
      <c r="R37" s="554">
        <f t="shared" si="8"/>
        <v>0</v>
      </c>
      <c r="S37" s="554">
        <f t="shared" si="8"/>
        <v>0.1</v>
      </c>
      <c r="T37" s="554">
        <f t="shared" si="8"/>
        <v>0.2</v>
      </c>
      <c r="U37" s="554">
        <f t="shared" si="8"/>
        <v>0</v>
      </c>
      <c r="V37" s="554">
        <f t="shared" si="8"/>
        <v>0</v>
      </c>
      <c r="W37" s="554">
        <f t="shared" si="8"/>
        <v>0</v>
      </c>
      <c r="X37" s="554">
        <f t="shared" si="8"/>
        <v>0</v>
      </c>
      <c r="Y37" s="554">
        <f t="shared" si="8"/>
        <v>0</v>
      </c>
      <c r="Z37" s="555">
        <f t="shared" si="8"/>
        <v>0</v>
      </c>
      <c r="AA37" s="556">
        <f t="shared" si="4"/>
        <v>48.300000000000004</v>
      </c>
    </row>
    <row r="38" spans="2:27" ht="24" customHeight="1" x14ac:dyDescent="0.15">
      <c r="B38" s="186"/>
      <c r="C38" s="972"/>
      <c r="D38" s="247"/>
      <c r="E38" s="245" t="s">
        <v>319</v>
      </c>
      <c r="F38" s="585"/>
      <c r="G38" s="545">
        <f t="shared" ref="G38:Z38" si="9">SUM(G39:G41)</f>
        <v>0</v>
      </c>
      <c r="H38" s="545">
        <f t="shared" si="9"/>
        <v>47.9</v>
      </c>
      <c r="I38" s="545">
        <f t="shared" si="9"/>
        <v>0</v>
      </c>
      <c r="J38" s="545">
        <f t="shared" si="9"/>
        <v>0</v>
      </c>
      <c r="K38" s="545">
        <f t="shared" si="9"/>
        <v>0</v>
      </c>
      <c r="L38" s="545">
        <f t="shared" si="9"/>
        <v>0.1</v>
      </c>
      <c r="M38" s="545">
        <f t="shared" si="9"/>
        <v>0</v>
      </c>
      <c r="N38" s="545">
        <f t="shared" si="9"/>
        <v>0</v>
      </c>
      <c r="O38" s="545">
        <f t="shared" si="9"/>
        <v>0</v>
      </c>
      <c r="P38" s="545">
        <f t="shared" si="9"/>
        <v>0</v>
      </c>
      <c r="Q38" s="545">
        <f t="shared" si="9"/>
        <v>0</v>
      </c>
      <c r="R38" s="545">
        <f t="shared" si="9"/>
        <v>0</v>
      </c>
      <c r="S38" s="545">
        <f t="shared" si="9"/>
        <v>0.1</v>
      </c>
      <c r="T38" s="545">
        <f t="shared" si="9"/>
        <v>0.2</v>
      </c>
      <c r="U38" s="545">
        <f t="shared" si="9"/>
        <v>0</v>
      </c>
      <c r="V38" s="545">
        <f t="shared" si="9"/>
        <v>0</v>
      </c>
      <c r="W38" s="545">
        <f t="shared" si="9"/>
        <v>0</v>
      </c>
      <c r="X38" s="545">
        <f t="shared" si="9"/>
        <v>0</v>
      </c>
      <c r="Y38" s="545">
        <f t="shared" si="9"/>
        <v>0</v>
      </c>
      <c r="Z38" s="546">
        <f t="shared" si="9"/>
        <v>0</v>
      </c>
      <c r="AA38" s="547">
        <f t="shared" si="4"/>
        <v>48.300000000000004</v>
      </c>
    </row>
    <row r="39" spans="2:27" ht="24" customHeight="1" x14ac:dyDescent="0.15">
      <c r="B39" s="186"/>
      <c r="C39" s="972"/>
      <c r="D39" s="248"/>
      <c r="E39" s="243"/>
      <c r="F39" s="241" t="s">
        <v>233</v>
      </c>
      <c r="G39" s="548">
        <f>+ｱ.燃え殻!$Z$28</f>
        <v>0</v>
      </c>
      <c r="H39" s="548">
        <f>+ｲ.汚泥!$Z$28</f>
        <v>47.9</v>
      </c>
      <c r="I39" s="548">
        <f>+ｳ.廃油!$Z$28</f>
        <v>0</v>
      </c>
      <c r="J39" s="548">
        <f>+ｴ.廃酸!$Z$28</f>
        <v>0</v>
      </c>
      <c r="K39" s="548">
        <f>+ｵ.廃ｱﾙｶﾘ!$Z$28</f>
        <v>0</v>
      </c>
      <c r="L39" s="548">
        <f>+ｶ.廃ﾌﾟﾗ類!$Z$28</f>
        <v>0.1</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48.2</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0.1</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0.1</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47.9</v>
      </c>
      <c r="I43" s="557">
        <f>+ｳ.廃油!$AK$27</f>
        <v>0</v>
      </c>
      <c r="J43" s="557">
        <f>+ｴ.廃酸!$AK$27</f>
        <v>0</v>
      </c>
      <c r="K43" s="557">
        <f>+ｵ.廃ｱﾙｶﾘ!$AK$27</f>
        <v>0</v>
      </c>
      <c r="L43" s="557">
        <f>+ｶ.廃ﾌﾟﾗ類!$AK$27</f>
        <v>0.1</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0.2</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48.300000000000004</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47.9</v>
      </c>
      <c r="I45" s="563">
        <f>+ｳ.廃油!$AR$24</f>
        <v>0</v>
      </c>
      <c r="J45" s="563">
        <f>+ｴ.廃酸!$AR$24</f>
        <v>0</v>
      </c>
      <c r="K45" s="563">
        <f>+ｵ.廃ｱﾙｶﾘ!$AR$24</f>
        <v>0</v>
      </c>
      <c r="L45" s="563">
        <f>+ｶ.廃ﾌﾟﾗ類!$AR$24</f>
        <v>0.1</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48.2</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280095.8</v>
      </c>
      <c r="I55" s="634">
        <f t="shared" si="10"/>
        <v>0</v>
      </c>
      <c r="J55" s="634">
        <f t="shared" si="10"/>
        <v>0</v>
      </c>
      <c r="K55" s="634">
        <f t="shared" si="10"/>
        <v>0</v>
      </c>
      <c r="L55" s="634">
        <f t="shared" si="10"/>
        <v>0.2</v>
      </c>
      <c r="M55" s="634">
        <f t="shared" si="10"/>
        <v>0</v>
      </c>
      <c r="N55" s="634">
        <f t="shared" si="10"/>
        <v>0</v>
      </c>
      <c r="O55" s="634">
        <f t="shared" si="10"/>
        <v>0</v>
      </c>
      <c r="P55" s="634">
        <f t="shared" si="10"/>
        <v>0</v>
      </c>
      <c r="Q55" s="634">
        <f t="shared" si="10"/>
        <v>0</v>
      </c>
      <c r="R55" s="634">
        <f t="shared" si="10"/>
        <v>0</v>
      </c>
      <c r="S55" s="634">
        <f t="shared" si="10"/>
        <v>0.2</v>
      </c>
      <c r="T55" s="634">
        <f t="shared" si="10"/>
        <v>0.4</v>
      </c>
      <c r="U55" s="634">
        <f t="shared" si="10"/>
        <v>0</v>
      </c>
      <c r="V55" s="634">
        <f t="shared" si="10"/>
        <v>0</v>
      </c>
      <c r="W55" s="634">
        <f t="shared" si="10"/>
        <v>0</v>
      </c>
      <c r="X55" s="634">
        <f t="shared" si="10"/>
        <v>0</v>
      </c>
      <c r="Y55" s="634">
        <f t="shared" si="10"/>
        <v>0</v>
      </c>
      <c r="Z55" s="634">
        <f t="shared" si="10"/>
        <v>0</v>
      </c>
      <c r="AA55" s="633">
        <f>+AA9+AA19+AA20</f>
        <v>280096.60000000003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30日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環境創造局長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横浜市下水道河川局栄第一水再生センター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7012</v>
      </c>
      <c r="Q25" s="1086"/>
      <c r="R25" s="1086"/>
      <c r="S25" s="1086"/>
      <c r="T25" s="1086"/>
      <c r="U25" s="1087"/>
    </row>
    <row r="26" spans="1:22" ht="26.25" customHeight="1" x14ac:dyDescent="0.15">
      <c r="C26" s="1099" t="s">
        <v>11</v>
      </c>
      <c r="D26" s="1100"/>
      <c r="E26" s="1101"/>
      <c r="F26" s="1118" t="str">
        <f>+表紙!F50</f>
        <v>横浜市栄区小菅ケ谷二丁目５番１号</v>
      </c>
      <c r="G26" s="1119"/>
      <c r="H26" s="1119"/>
      <c r="I26" s="1119"/>
      <c r="J26" s="1119"/>
      <c r="K26" s="1119"/>
      <c r="L26" s="1119"/>
      <c r="M26" s="1119"/>
      <c r="N26" s="454" t="s">
        <v>172</v>
      </c>
      <c r="O26" s="383"/>
      <c r="P26" s="383"/>
      <c r="Q26" s="1113" t="str">
        <f>IF(+表紙!Q50="","",+表紙!Q50)</f>
        <v>045-891-9711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12</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4</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140048.30000000002</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4</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140048.30000000002</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48.300000000000004</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48.2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48.300000000000004</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48.2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2024-06-20T23:53:54Z</dcterms:modified>
</cp:coreProperties>
</file>