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H18" i="77" s="1"/>
  <c r="Y18" i="77" s="1"/>
  <c r="P16" i="77" s="1"/>
  <c r="K50" i="94" s="1"/>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R40" i="94"/>
  <c r="M41" i="94"/>
  <c r="Q41" i="94"/>
  <c r="J41" i="94"/>
  <c r="K41" i="94"/>
  <c r="L41" i="94"/>
  <c r="O41" i="94"/>
  <c r="R41" i="94"/>
  <c r="U45" i="94" l="1"/>
  <c r="J38" i="94"/>
  <c r="J37" i="94" s="1"/>
  <c r="Q38" i="94"/>
  <c r="Q37" i="94" s="1"/>
  <c r="Q19" i="94" s="1"/>
  <c r="X34" i="94"/>
  <c r="I32" i="94"/>
  <c r="I31" i="94" s="1"/>
  <c r="I38" i="94"/>
  <c r="I37" i="94" s="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K19"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AL31" i="76" s="1"/>
  <c r="J52" i="94" s="1"/>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<sst xmlns="http://schemas.openxmlformats.org/spreadsheetml/2006/main" count="2837" uniqueCount="437">
  <si>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</si>
  <si>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</si>
  <si>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</si>
  <si>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</si>
  <si>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</si>
  <si>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</si>
  <si>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</si>
  <si>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</si>
  <si>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</si>
  <si>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</si>
  <si>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</si>
  <si>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</si>
  <si>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</si>
  <si>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</si>
  <si>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</si>
  <si>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</si>
  <si>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</si>
  <si>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</si>
  <si>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</si>
  <si>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</si>
  <si>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</si>
  <si>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</si>
  <si>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</si>
  <si>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</si>
  <si>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</si>
  <si>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</si>
  <si>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</si>
  <si>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</si>
  <si>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</si>
  <si>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</si>
  <si>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</si>
  <si>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</si>
  <si>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</si>
  <si>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</si>
  <si>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</si>
  <si>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</si>
  <si>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</si>
  <si>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</si>
  <si>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</si>
  <si>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</si>
  <si>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</si>
  <si>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</si>
  <si>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</si>
  <si>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</si>
  <si>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</si>
  <si>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</si>
  <si>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</si>
  <si>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</si>
  <si>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</si>
  <si>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</si>
  <si>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</si>
  <si>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</si>
  <si>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</si>
  <si>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</si>
  <si>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</si>
  <si>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</si>
  <si>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</si>
  <si>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</si>
  <si>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</si>
  <si>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</si>
  <si>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</si>
  <si>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</si>
  <si>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</si>
  <si>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</si>
  <si>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</si>
  <si>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</si>
  <si>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</si>
  <si>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</si>
  <si>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</si>
  <si>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</si>
  <si>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</si>
  <si>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</si>
  <si>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</si>
  <si>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</si>
  <si>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</si>
  <si>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</si>
  <si>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</si>
  <si>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</si>
  <si>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</si>
  <si>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</si>
  <si>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</si>
  <si>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</si>
  <si>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</si>
  <si>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</si>
  <si>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</si>
  <si>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</si>
  <si>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</si>
  <si>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</si>
  <si>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</si>
  <si>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</si>
  <si>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</si>
  <si>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</si>
  <si>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</si>
  <si>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</si>
  <si>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</si>
  <si>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</si>
  <si>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</si>
  <si>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</si>
  <si>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</si>
  <si>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</si>
  <si>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</si>
  <si>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</si>
  <si>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</si>
  <si>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</si>
  <si>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</si>
  <si>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</si>
  <si>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</si>
  <si>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</si>
  <si>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</si>
  <si>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</si>
  <si>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</si>
  <si>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</si>
  <si>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</si>
  <si>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</si>
  <si>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</si>
  <si>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</si>
  <si>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</si>
  <si>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</si>
  <si>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</si>
  <si>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</si>
  <si>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</si>
  <si>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</si>
  <si>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</si>
  <si>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</si>
  <si>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</si>
  <si>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</si>
  <si>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</si>
  <si>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</si>
  <si>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</si>
  <si>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</si>
  <si>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</si>
  <si>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</si>
  <si>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</si>
  <si>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</si>
  <si>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</si>
  <si>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</si>
  <si>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</si>
  <si>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</si>
  <si>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</si>
  <si>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</si>
  <si>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</si>
  <si>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</si>
  <si>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</si>
  <si>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</si>
  <si>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</si>
  <si>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</si>
  <si>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</si>
  <si>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</si>
  <si>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</si>
  <si>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</si>
  <si>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</si>
  <si>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</si>
  <si>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</si>
  <si>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</si>
  <si>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</si>
  <si>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</si>
  <si>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</si>
  <si>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</si>
  <si>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</si>
  <si>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</si>
  <si>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</si>
  <si>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</si>
  <si>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</si>
  <si>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</si>
  <si>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</si>
  <si>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</si>
  <si>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</si>
  <si>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</si>
  <si>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</si>
  <si>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</si>
  <si>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</si>
  <si>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</si>
  <si>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</si>
  <si>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</si>
  <si>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</si>
  <si>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</si>
  <si>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</si>
  <si>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</si>
  <si>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</si>
  <si>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</si>
  <si>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</si>
  <si>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</si>
  <si>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</si>
  <si>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</si>
  <si>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</si>
  <si>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</si>
  <si>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</si>
  <si>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</si>
  <si>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</si>
  <si>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</si>
  <si>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</si>
  <si>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</si>
  <si>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</si>
  <si>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</si>
  <si>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</si>
  <si>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</si>
  <si>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</si>
  <si>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</si>
  <si>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</si>
  <si>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</si>
  <si>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</si>
  <si>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</si>
  <si>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</si>
  <si>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</si>
  <si>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</si>
  <si>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</si>
  <si>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</si>
  <si>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</si>
  <si>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</si>
  <si>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</si>
  <si>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</si>
  <si>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</si>
  <si>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</si>
  <si>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</si>
  <si>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</si>
  <si>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</si>
  <si>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</si>
  <si>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</si>
  <si>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</si>
  <si>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</si>
  <si>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</si>
  <si>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</si>
  <si>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</si>
  <si>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</si>
  <si>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</si>
  <si>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</si>
  <si>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</si>
  <si>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</si>
  <si>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</si>
  <si>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</si>
  <si>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</si>
  <si>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</si>
  <si>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</si>
  <si>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</si>
  <si>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</si>
  <si>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</si>
  <si>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</si>
  <si>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</si>
  <si>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</si>
  <si>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</si>
  <si>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</si>
  <si>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</si>
  <si>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</si>
  <si>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</si>
  <si>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</si>
  <si>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</si>
  <si>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</si>
  <si>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</si>
  <si>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</si>
  <si>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</si>
  <si>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</si>
  <si>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</si>
  <si>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</si>
  <si>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</si>
  <si>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</si>
  <si>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</si>
  <si>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</si>
  <si>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</si>
  <si>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</si>
  <si>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</si>
  <si>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</si>
  <si>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</si>
  <si>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</si>
  <si>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</si>
  <si>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</si>
  <si>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</si>
  <si>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</si>
  <si>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</si>
  <si>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</si>
  <si>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</si>
  <si>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</si>
  <si>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</si>
  <si>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</si>
  <si>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</si>
  <si>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</si>
  <si>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</si>
  <si>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</si>
  <si>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</si>
  <si>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</si>
  <si>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</si>
  <si>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</si>
  <si>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</si>
  <si>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</si>
  <si>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</si>
  <si>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</si>
  <si>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</si>
  <si>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</si>
  <si>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</si>
  <si>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</si>
  <si>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</si>
  <si>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</si>
  <si>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</si>
  <si>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</si>
  <si>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</si>
  <si>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</si>
  <si>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</si>
  <si>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</si>
  <si>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</si>
  <si>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</si>
  <si>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</si>
  <si>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</si>
  <si>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</si>
  <si>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</si>
  <si>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</si>
  <si>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</si>
  <si>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</si>
  <si>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</si>
  <si>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</si>
  <si>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</si>
  <si>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</si>
  <si>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</si>
  <si>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</si>
  <si>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</si>
  <si>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</si>
  <si>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</si>
  <si>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</si>
  <si>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</si>
  <si>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</si>
  <si>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</si>
  <si>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</si>
  <si>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</si>
  <si>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</si>
  <si>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</si>
  <si>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</si>
  <si>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</si>
  <si>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</si>
  <si>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</si>
  <si>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</si>
  <si>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</si>
  <si>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</si>
  <si>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</si>
  <si>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</si>
  <si>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</si>
  <si>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</si>
  <si>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</si>
  <si>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</si>
  <si>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</si>
  <si>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</si>
  <si>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</si>
  <si>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</si>
  <si>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</si>
  <si>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</si>
  <si>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</si>
  <si>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</si>
  <si>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</si>
  <si>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</si>
  <si>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</si>
  <si>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</si>
  <si>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</si>
  <si>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</si>
  <si>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</si>
  <si>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</si>
  <si>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</si>
  <si>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</si>
  <si>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</si>
  <si>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</si>
  <si>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</si>
  <si>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</si>
  <si>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</si>
  <si>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</si>
  <si>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</si>
  <si>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</si>
  <si>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</si>
  <si>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</si>
  <si>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</si>
  <si>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</si>
  <si>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</si>
  <si>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</si>
  <si>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</si>
  <si>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</si>
  <si>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</si>
  <si>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</si>
  <si>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</si>
  <si>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</si>
  <si>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</si>
  <si>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</si>
  <si>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</si>
  <si>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</si>
  <si>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</si>
  <si>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</si>
  <si>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</si>
  <si>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</si>
  <si>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</si>
  <si>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</si>
  <si>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</si>
  <si>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</si>
  <si>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</si>
  <si>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</si>
  <si>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</si>
  <si>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</si>
  <si>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</si>
  <si>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</si>
  <si>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</si>
  <si>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</si>
  <si>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</si>
  <si>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</si>
  <si>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</si>
  <si>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</si>
  <si>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</si>
  <si>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</si>
  <si>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</si>
  <si>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</si>
  <si>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</si>
  <si>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</si>
  <si>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</si>
  <si>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</si>
  <si>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</si>
  <si>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</si>
  <si>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</si>
  <si>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</si>
  <si>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</si>
  <si>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</si>
  <si>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</si>
  <si>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</si>
  <si>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</si>
  <si>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</si>
  <si>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</si>
  <si>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</si>
  <si>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</si>
  <si>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</si>
  <si>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</si>
  <si>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</si>
  <si>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</si>
  <si>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</si>
  <si>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</si>
  <si>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</si>
  <si>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</si>
  <si>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</si>
  <si>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</si>
  <si>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神奈川県横浜市青葉区たちばな台2-2-1</t>
  </si>
  <si>
    <t>医療法人 社団 一成会 たちばな台病院
理事長　鈴木　信之</t>
  </si>
  <si>
    <t>横浜市長</t>
    <phoneticPr fontId="3"/>
  </si>
  <si>
    <t>病院</t>
  </si>
  <si>
    <t>令和  6 年  5 月 21 日</t>
    <phoneticPr fontId="3"/>
  </si>
  <si>
    <t>045-962-3338</t>
    <phoneticPr fontId="3"/>
  </si>
  <si>
    <t>7041</t>
    <phoneticPr fontId="3"/>
  </si>
  <si>
    <t>医療法人 社団 一成会 たちばな台病院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</si>
</sst>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quotePrefix="1"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31" zoomScaleNormal="100" zoomScaleSheetLayoutView="100" workbookViewId="0">
      <selection activeCell="F47" sqref="F47:L4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428</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433</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431</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429</v>
      </c>
      <c r="K39" s="542"/>
      <c r="L39" s="543"/>
      <c r="M39" s="543"/>
      <c r="N39" s="543"/>
      <c r="O39" s="544"/>
      <c r="Q39" s="19"/>
      <c r="R39" s="97"/>
    </row>
    <row r="40" spans="1:19" ht="26.25" customHeight="1">
      <c r="C40" s="86"/>
      <c r="D40" s="23"/>
      <c r="E40" s="23"/>
      <c r="F40" s="23"/>
      <c r="G40" s="23"/>
      <c r="H40" s="24" t="s">
        <v>7</v>
      </c>
      <c r="I40" s="24"/>
      <c r="J40" s="542" t="s">
        <v>430</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434</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436</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t="s">
        <v>435</v>
      </c>
      <c r="N48" s="558"/>
      <c r="O48" s="559"/>
    </row>
    <row r="49" spans="3:48" ht="18.75" customHeight="1">
      <c r="C49" s="509" t="s">
        <v>11</v>
      </c>
      <c r="D49" s="537"/>
      <c r="E49" s="538"/>
      <c r="F49" s="567" t="s">
        <v>429</v>
      </c>
      <c r="G49" s="568"/>
      <c r="H49" s="568"/>
      <c r="I49" s="568"/>
      <c r="J49" s="568"/>
      <c r="K49" s="568"/>
      <c r="L49" s="443" t="s">
        <v>134</v>
      </c>
      <c r="M49" s="446"/>
      <c r="N49" s="560"/>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127</v>
      </c>
      <c r="G52" s="574"/>
      <c r="H52" s="574"/>
      <c r="I52" s="574"/>
      <c r="J52" s="31" t="s">
        <v>47</v>
      </c>
      <c r="K52" s="31"/>
      <c r="L52" s="575" t="s">
        <v>432</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v>134</v>
      </c>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260</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48</v>
      </c>
      <c r="I63" s="272" t="s">
        <v>4</v>
      </c>
      <c r="J63" s="531" t="s">
        <v>228</v>
      </c>
      <c r="K63" s="532"/>
      <c r="L63" s="533"/>
      <c r="M63" s="529">
        <f>+別紙!X14</f>
        <v>48</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48</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56.73</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46.44</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disablePrompts="1"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H36" sqref="H36"/>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46.44</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48</v>
      </c>
      <c r="E24" s="656"/>
      <c r="F24" s="656"/>
      <c r="G24" s="199" t="s">
        <v>158</v>
      </c>
      <c r="H24" s="627">
        <f>+F12</f>
        <v>46.44</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46.44</v>
      </c>
      <c r="Q27" s="676"/>
      <c r="R27" s="676"/>
      <c r="S27" s="676"/>
      <c r="T27" s="52" t="s">
        <v>38</v>
      </c>
      <c r="U27" s="72"/>
      <c r="V27" s="72"/>
      <c r="Y27" s="70" t="s">
        <v>39</v>
      </c>
      <c r="Z27" s="73"/>
      <c r="AH27" s="61"/>
      <c r="AI27" s="61"/>
      <c r="AJ27" s="61"/>
      <c r="AK27" s="61"/>
      <c r="AL27" s="639">
        <f>+AH18+P27</f>
        <v>46.44</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48</v>
      </c>
      <c r="E29" s="656"/>
      <c r="F29" s="656"/>
      <c r="G29" s="199" t="s">
        <v>158</v>
      </c>
      <c r="H29" s="627">
        <f>+AL27</f>
        <v>46.44</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48</v>
      </c>
      <c r="E30" s="656"/>
      <c r="F30" s="656"/>
      <c r="G30" s="199" t="s">
        <v>158</v>
      </c>
      <c r="H30" s="627">
        <f>+AL30</f>
        <v>46.44</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v>46.44</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v>46.44</v>
      </c>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医療法人 社団 一成会 たちばな台病院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医療法人 社団 一成会 たちばな台病院</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48</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48</v>
      </c>
    </row>
    <row r="10" spans="2:24" ht="24" customHeight="1">
      <c r="B10" s="173" t="s">
        <v>327</v>
      </c>
      <c r="C10" s="727" t="s">
        <v>244</v>
      </c>
      <c r="D10" s="727"/>
      <c r="E10" s="727"/>
      <c r="F10" s="728"/>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48</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48</v>
      </c>
    </row>
    <row r="15" spans="2:24" ht="24" customHeight="1">
      <c r="B15" s="173" t="s">
        <v>184</v>
      </c>
      <c r="C15" s="729" t="s">
        <v>182</v>
      </c>
      <c r="D15" s="729"/>
      <c r="E15" s="729"/>
      <c r="F15" s="730"/>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48</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48</v>
      </c>
    </row>
    <row r="16" spans="2:24" ht="24" customHeight="1">
      <c r="B16" s="173" t="s">
        <v>185</v>
      </c>
      <c r="C16" s="729" t="s">
        <v>183</v>
      </c>
      <c r="D16" s="729"/>
      <c r="E16" s="729"/>
      <c r="F16" s="730"/>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400</v>
      </c>
      <c r="D17" s="729"/>
      <c r="E17" s="729"/>
      <c r="F17" s="730"/>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v>
      </c>
      <c r="H19" s="393">
        <f t="shared" si="1"/>
        <v>0</v>
      </c>
      <c r="I19" s="393">
        <f t="shared" si="1"/>
        <v>0</v>
      </c>
      <c r="J19" s="393">
        <f t="shared" si="1"/>
        <v>46.44</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46.44</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v>
      </c>
      <c r="H37" s="417">
        <f t="shared" si="7"/>
        <v>0</v>
      </c>
      <c r="I37" s="417">
        <f t="shared" si="7"/>
        <v>0</v>
      </c>
      <c r="J37" s="417">
        <f t="shared" si="7"/>
        <v>46.44</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46.44</v>
      </c>
    </row>
    <row r="38" spans="2:24" ht="24" customHeight="1">
      <c r="B38" s="171"/>
      <c r="C38" s="751"/>
      <c r="D38" s="212"/>
      <c r="E38" s="210" t="s">
        <v>195</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0</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46.44</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46.44</v>
      </c>
    </row>
    <row r="43" spans="2:24" ht="24" customHeight="1">
      <c r="B43" s="171"/>
      <c r="C43" s="125" t="s">
        <v>177</v>
      </c>
      <c r="D43" s="762" t="s">
        <v>224</v>
      </c>
      <c r="E43" s="762"/>
      <c r="F43" s="763"/>
      <c r="G43" s="419">
        <f>+ｱ.特管廃油!$AL$27</f>
        <v>0</v>
      </c>
      <c r="H43" s="419">
        <f>+ｲ.特管廃酸!$AL$27</f>
        <v>0</v>
      </c>
      <c r="I43" s="419">
        <f>+ｳ.特管廃ｱﾙｶﾘ!$AL$27</f>
        <v>0</v>
      </c>
      <c r="J43" s="419">
        <f>+ｴ.感染性廃棄物!$AL$27</f>
        <v>46.44</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46.44</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46.44</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46.44</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94.44</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94.44</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79"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 年  5 月 21 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神奈川県横浜市青葉区たちばな台2-2-1</v>
      </c>
      <c r="K16" s="778"/>
      <c r="L16" s="779"/>
      <c r="M16" s="779"/>
      <c r="N16" s="779"/>
      <c r="O16" s="780"/>
    </row>
    <row r="17" spans="1:17" ht="26.25" customHeight="1">
      <c r="C17" s="233"/>
      <c r="D17" s="234"/>
      <c r="E17" s="234"/>
      <c r="F17" s="234"/>
      <c r="G17" s="234"/>
      <c r="H17" s="238" t="s">
        <v>7</v>
      </c>
      <c r="I17" s="238"/>
      <c r="J17" s="778" t="str">
        <f>+表紙!J40</f>
        <v>医療法人 社団 一成会 たちばな台病院
理事長　鈴木　信之</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045-962-3338</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医療法人 社団 一成会 たちばな台病院</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t="str">
        <f>表紙!M48</f>
        <v>7041</v>
      </c>
      <c r="N25" s="808"/>
      <c r="O25" s="809"/>
    </row>
    <row r="26" spans="1:17" ht="21" customHeight="1">
      <c r="C26" s="781" t="s">
        <v>11</v>
      </c>
      <c r="D26" s="782"/>
      <c r="E26" s="783"/>
      <c r="F26" s="812" t="str">
        <f>+表紙!F49</f>
        <v>神奈川県横浜市青葉区たちばな台2-2-1</v>
      </c>
      <c r="G26" s="813"/>
      <c r="H26" s="813"/>
      <c r="I26" s="813"/>
      <c r="J26" s="813"/>
      <c r="K26" s="813"/>
      <c r="L26" s="128" t="s">
        <v>134</v>
      </c>
      <c r="M26" s="243"/>
      <c r="N26" s="835" t="str">
        <f>IF(+表紙!N49="","",+表紙!N49)</f>
        <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病院</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f>IF(+表紙!L55="","",+表紙!L55)</f>
        <v>134</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260</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48</v>
      </c>
      <c r="I40" s="272" t="s">
        <v>4</v>
      </c>
      <c r="J40" s="531" t="s">
        <v>293</v>
      </c>
      <c r="K40" s="532"/>
      <c r="L40" s="533"/>
      <c r="M40" s="774">
        <f>+表紙!M63</f>
        <v>48</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48</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56.73</v>
      </c>
      <c r="N46" s="335" t="s">
        <v>329</v>
      </c>
      <c r="O46" s="336"/>
    </row>
    <row r="47" spans="1:17" ht="17.25" customHeight="1">
      <c r="C47" s="337"/>
      <c r="D47" s="480"/>
      <c r="E47" s="481"/>
      <c r="F47" s="481"/>
      <c r="G47" s="481"/>
      <c r="H47" s="481"/>
      <c r="I47" s="482"/>
      <c r="J47" s="603" t="s">
        <v>413</v>
      </c>
      <c r="K47" s="604"/>
      <c r="L47" s="604"/>
      <c r="M47" s="339">
        <f>IF(表紙!M70="","",表紙!M70)</f>
        <v>46.44</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2024-05-21T23:50:17Z</dcterms:created>
  <dcterms:modified xsi:type="dcterms:W3CDTF">2024-05-21T23:50:19Z</dcterms:modified>
</cp:coreProperties>
</file>