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78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<sst xmlns="http://schemas.openxmlformats.org/spreadsheetml/2006/main" count="3274" uniqueCount="460">
  <si>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</si>
  <si>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</si>
  <si>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</si>
  <si>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</si>
  <si>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</si>
  <si>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</si>
  <si>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</si>
  <si>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</si>
  <si>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</si>
  <si>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</si>
  <si>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</si>
  <si>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</si>
  <si>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</si>
  <si>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</si>
  <si>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</si>
  <si>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</si>
  <si>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</si>
  <si>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</si>
  <si>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</si>
  <si>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</si>
  <si>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</si>
  <si>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</si>
  <si>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</si>
  <si>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</si>
  <si>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</si>
  <si>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</si>
  <si>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</si>
  <si>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</si>
  <si>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</si>
  <si>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</si>
  <si>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</si>
  <si>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</si>
  <si>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</si>
  <si>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</si>
  <si>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</si>
  <si>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</si>
  <si>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</si>
  <si>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</si>
  <si>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</si>
  <si>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</si>
  <si>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</si>
  <si>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</si>
  <si>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</si>
  <si>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</si>
  <si>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</si>
  <si>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</si>
  <si>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</si>
  <si>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</si>
  <si>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</si>
  <si>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</si>
  <si>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</si>
  <si>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</si>
  <si>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</si>
  <si>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</si>
  <si>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</si>
  <si>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</si>
  <si>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</si>
  <si>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</si>
  <si>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</si>
  <si>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</si>
  <si>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</si>
  <si>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</si>
  <si>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</si>
  <si>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</si>
  <si>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</si>
  <si>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</si>
  <si>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</si>
  <si>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</si>
  <si>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</si>
  <si>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</si>
  <si>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</si>
  <si>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</si>
  <si>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</si>
  <si>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</si>
  <si>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</si>
  <si>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</si>
  <si>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</si>
  <si>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</si>
  <si>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</si>
  <si>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</si>
  <si>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</si>
  <si>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</si>
  <si>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</si>
  <si>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</si>
  <si>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</si>
  <si>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</si>
  <si>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</si>
  <si>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</si>
  <si>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</si>
  <si>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</si>
  <si>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</si>
  <si>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</si>
  <si>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</si>
  <si>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</si>
  <si>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</si>
  <si>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</si>
  <si>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</si>
  <si>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</si>
  <si>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</si>
  <si>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</si>
  <si>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</si>
  <si>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</si>
  <si>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</si>
  <si>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</si>
  <si>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</si>
  <si>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</si>
  <si>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</si>
  <si>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</si>
  <si>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</si>
  <si>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</si>
  <si>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</si>
  <si>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</si>
  <si>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</si>
  <si>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</si>
  <si>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</si>
  <si>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</si>
  <si>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</si>
  <si>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</si>
  <si>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</si>
  <si>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</si>
  <si>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</si>
  <si>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</si>
  <si>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</si>
  <si>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</si>
  <si>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</si>
  <si>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</si>
  <si>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</si>
  <si>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</si>
  <si>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</si>
  <si>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</si>
  <si>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</si>
  <si>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</si>
  <si>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</si>
  <si>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</si>
  <si>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</si>
  <si>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</si>
  <si>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</si>
  <si>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</si>
  <si>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</si>
  <si>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</si>
  <si>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</si>
  <si>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</si>
  <si>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</si>
  <si>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</si>
  <si>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</si>
  <si>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</si>
  <si>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</si>
  <si>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</si>
  <si>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</si>
  <si>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</si>
  <si>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</si>
  <si>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</si>
  <si>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</si>
  <si>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</si>
  <si>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</si>
  <si>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</si>
  <si>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</si>
  <si>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</si>
  <si>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</si>
  <si>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</si>
  <si>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</si>
  <si>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</si>
  <si>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</si>
  <si>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</si>
  <si>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</si>
  <si>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</si>
  <si>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</si>
  <si>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</si>
  <si>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</si>
  <si>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</si>
  <si>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</si>
  <si>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</si>
  <si>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</si>
  <si>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</si>
  <si>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</si>
  <si>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</si>
  <si>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</si>
  <si>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</si>
  <si>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</si>
  <si>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</si>
  <si>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</si>
  <si>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</si>
  <si>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</si>
  <si>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</si>
  <si>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</si>
  <si>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</si>
  <si>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</si>
  <si>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</si>
  <si>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</si>
  <si>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</si>
  <si>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</si>
  <si>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</si>
  <si>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</si>
  <si>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</si>
  <si>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</si>
  <si>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</si>
  <si>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</si>
  <si>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</si>
  <si>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</si>
  <si>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</si>
  <si>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</si>
  <si>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</si>
  <si>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</si>
  <si>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</si>
  <si>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</si>
  <si>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</si>
  <si>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</si>
  <si>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</si>
  <si>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</si>
  <si>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</si>
  <si>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</si>
  <si>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</si>
  <si>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</si>
  <si>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</si>
  <si>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</si>
  <si>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</si>
  <si>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</si>
  <si>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</si>
  <si>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</si>
  <si>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</si>
  <si>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</si>
  <si>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</si>
  <si>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</si>
  <si>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</si>
  <si>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</si>
  <si>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</si>
  <si>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</si>
  <si>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</si>
  <si>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</si>
  <si>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</si>
  <si>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</si>
  <si>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</si>
  <si>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</si>
  <si>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</si>
  <si>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</si>
  <si>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</si>
  <si>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</si>
  <si>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</si>
  <si>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</si>
  <si>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</si>
  <si>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</si>
  <si>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</si>
  <si>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</si>
  <si>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</si>
  <si>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</si>
  <si>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</si>
  <si>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</si>
  <si>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</si>
  <si>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</si>
  <si>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</si>
  <si>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</si>
  <si>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</si>
  <si>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</si>
  <si>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</si>
  <si>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</si>
  <si>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</si>
  <si>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</si>
  <si>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</si>
  <si>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</si>
  <si>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</si>
  <si>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</si>
  <si>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</si>
  <si>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</si>
  <si>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</si>
  <si>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</si>
  <si>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</si>
  <si>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</si>
  <si>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</si>
  <si>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</si>
  <si>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</si>
  <si>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</si>
  <si>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</si>
  <si>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</si>
  <si>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</si>
  <si>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</si>
  <si>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</si>
  <si>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</si>
  <si>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</si>
  <si>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</si>
  <si>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</si>
  <si>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</si>
  <si>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</si>
  <si>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</si>
  <si>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</si>
  <si>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</si>
  <si>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</si>
  <si>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</si>
  <si>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</si>
  <si>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</si>
  <si>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</si>
  <si>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</si>
  <si>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</si>
  <si>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</si>
  <si>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</si>
  <si>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</si>
  <si>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</si>
  <si>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</si>
  <si>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</si>
  <si>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</si>
  <si>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</si>
  <si>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</si>
  <si>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</si>
  <si>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</si>
  <si>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</si>
  <si>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</si>
  <si>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</si>
  <si>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</si>
  <si>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</si>
  <si>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</si>
  <si>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</si>
  <si>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</si>
  <si>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</si>
  <si>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</si>
  <si>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</si>
  <si>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</si>
  <si>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</si>
  <si>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</si>
  <si>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</si>
  <si>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</si>
  <si>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</si>
  <si>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</si>
  <si>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</si>
  <si>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</si>
  <si>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</si>
  <si>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</si>
  <si>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</si>
  <si>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</si>
  <si>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</si>
  <si>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</si>
  <si>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</si>
  <si>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</si>
  <si>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</si>
  <si>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</si>
  <si>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</si>
  <si>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</si>
  <si>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</si>
  <si>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</si>
  <si>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</si>
  <si>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</si>
  <si>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</si>
  <si>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</si>
  <si>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</si>
  <si>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</si>
  <si>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</si>
  <si>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</si>
  <si>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</si>
  <si>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</si>
  <si>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</si>
  <si>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</si>
  <si>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</si>
  <si>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</si>
  <si>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</si>
  <si>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</si>
  <si>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</si>
  <si>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</si>
  <si>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</si>
  <si>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</si>
  <si>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</si>
  <si>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</si>
  <si>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</si>
  <si>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</si>
  <si>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</si>
  <si>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</si>
  <si>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</si>
  <si>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</si>
  <si>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</si>
  <si>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</si>
  <si>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</si>
  <si>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</si>
  <si>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</si>
  <si>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</si>
  <si>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</si>
  <si>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</si>
  <si>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</si>
  <si>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</si>
  <si>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</si>
  <si>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</si>
  <si>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</si>
  <si>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</si>
  <si>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</si>
  <si>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</si>
  <si>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</si>
  <si>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</si>
  <si>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</si>
  <si>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</si>
  <si>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</si>
  <si>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</si>
  <si>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</si>
  <si>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</si>
  <si>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</si>
  <si>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</si>
  <si>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</si>
  <si>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</si>
  <si>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</si>
  <si>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</si>
  <si>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</si>
  <si>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</si>
  <si>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</si>
  <si>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</si>
  <si>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</si>
  <si>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</si>
  <si>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</si>
  <si>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</si>
  <si>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</si>
  <si>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</si>
  <si>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</si>
  <si>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</si>
  <si>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</si>
  <si>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</si>
  <si>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</si>
  <si>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</si>
  <si>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</si>
  <si>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</si>
  <si>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</si>
  <si>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</si>
  <si>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</si>
  <si>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</si>
  <si>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</si>
  <si>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</si>
  <si>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</si>
  <si>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</si>
  <si>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</si>
  <si>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</si>
  <si>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</si>
  <si>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</si>
  <si>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</si>
  <si>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</si>
  <si>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</si>
  <si>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</si>
  <si>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</si>
  <si>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</si>
  <si>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</si>
  <si>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</si>
  <si>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</si>
  <si>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</si>
  <si>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</si>
  <si>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</si>
  <si>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</si>
  <si>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</si>
  <si>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</si>
  <si>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</si>
  <si>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</si>
  <si>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</si>
  <si>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</si>
  <si>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</si>
  <si>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</si>
  <si>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</si>
  <si>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</si>
  <si>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</si>
  <si>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</si>
  <si>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</si>
  <si>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5月 31日</t>
    <phoneticPr fontId="3"/>
  </si>
  <si>
    <t>○</t>
  </si>
  <si>
    <t>神奈川県横浜市都筑区荏田南3-1-31</t>
    <phoneticPr fontId="3"/>
  </si>
  <si>
    <t>世紀東急工業株式会社　横浜営業所
所長　中道　幸司</t>
    <phoneticPr fontId="3"/>
  </si>
  <si>
    <t>世紀東急工業株式会社　横浜営業所</t>
    <phoneticPr fontId="3"/>
  </si>
  <si>
    <t>045-949-2335</t>
    <phoneticPr fontId="3"/>
  </si>
  <si>
    <t>横浜市長</t>
    <phoneticPr fontId="3"/>
  </si>
  <si>
    <t>Ｄ－建設業</t>
    <phoneticPr fontId="3"/>
  </si>
  <si>
    <t>０６　総合工事業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</si>
</sst>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2275" y="2190750"/>
          <a:ext cx="603250" cy="63500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5925" y="2178050"/>
          <a:ext cx="609600" cy="6413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5925" y="2190750"/>
          <a:ext cx="609600" cy="63500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5925" y="2171700"/>
          <a:ext cx="609600" cy="63500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5925" y="2209800"/>
          <a:ext cx="60960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5925" y="2178050"/>
          <a:ext cx="609600" cy="6413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5925" y="2178050"/>
          <a:ext cx="609600" cy="6413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5925" y="2171700"/>
          <a:ext cx="60960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5925" y="2171700"/>
          <a:ext cx="609600" cy="63500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2" zoomScale="89" zoomScaleNormal="100" zoomScaleSheetLayoutView="89" workbookViewId="0">
      <selection activeCell="B53" sqref="B53"/>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875" style="21" customWidth="1"/>
    <col min="7" max="7" width="6.875" style="21" customWidth="1"/>
    <col min="8" max="8" width="13.875" style="21" customWidth="1"/>
    <col min="9" max="9" width="5.875" style="21" customWidth="1"/>
    <col min="10" max="10" width="3.875" style="21" customWidth="1"/>
    <col min="11" max="11" width="10.875" style="21" customWidth="1"/>
    <col min="12" max="12" width="6.875" style="21" customWidth="1"/>
    <col min="13" max="13" width="7.875" style="21" customWidth="1"/>
    <col min="14" max="14" width="6.875" style="21" customWidth="1"/>
    <col min="15" max="15" width="7.875" style="21" customWidth="1"/>
    <col min="16" max="16" width="2.125" style="21" customWidth="1"/>
    <col min="17" max="18" width="9" style="21"/>
    <col min="19" max="19" width="10.875" style="21" customWidth="1"/>
    <col min="20" max="20" width="9" style="21"/>
    <col min="21" max="21" width="13.375" style="21" customWidth="1"/>
    <col min="22" max="27" width="9" style="21"/>
    <col min="28" max="28" width="33.8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452</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451</v>
      </c>
      <c r="M34" s="475"/>
      <c r="N34" s="475"/>
      <c r="O34" s="476"/>
      <c r="Q34" s="20"/>
      <c r="R34" s="20"/>
      <c r="S34" s="20"/>
    </row>
    <row r="35" spans="1:19" ht="11.25" customHeight="1" x14ac:dyDescent="0.15">
      <c r="C35" s="78"/>
      <c r="O35" s="80"/>
      <c r="Q35" s="20"/>
      <c r="R35" s="20"/>
      <c r="S35" s="20"/>
    </row>
    <row r="36" spans="1:19" ht="13.5" x14ac:dyDescent="0.15">
      <c r="C36" s="442" t="s">
        <v>457</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454</v>
      </c>
      <c r="K40" s="454"/>
      <c r="L40" s="455"/>
      <c r="M40" s="455"/>
      <c r="N40" s="455"/>
      <c r="O40" s="456"/>
    </row>
    <row r="41" spans="1:19" x14ac:dyDescent="0.15">
      <c r="C41" s="78"/>
      <c r="J41" s="21" t="s">
        <v>8</v>
      </c>
      <c r="O41" s="79"/>
    </row>
    <row r="42" spans="1:19" x14ac:dyDescent="0.15">
      <c r="C42" s="78"/>
      <c r="J42" s="24" t="s">
        <v>9</v>
      </c>
      <c r="K42" s="24"/>
      <c r="L42" s="457" t="s">
        <v>456</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455</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2791</v>
      </c>
      <c r="N48" s="481"/>
      <c r="O48" s="482"/>
    </row>
    <row r="49" spans="3:21" ht="18" customHeight="1" x14ac:dyDescent="0.15">
      <c r="C49" s="431" t="s">
        <v>11</v>
      </c>
      <c r="D49" s="463"/>
      <c r="E49" s="464"/>
      <c r="F49" s="450" t="s">
        <v>453</v>
      </c>
      <c r="G49" s="451"/>
      <c r="H49" s="451"/>
      <c r="I49" s="451"/>
      <c r="J49" s="451"/>
      <c r="K49" s="451"/>
      <c r="L49" s="126" t="s">
        <v>172</v>
      </c>
      <c r="M49" s="394"/>
      <c r="N49" s="483"/>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458</v>
      </c>
      <c r="G52" s="514"/>
      <c r="H52" s="514"/>
      <c r="I52" s="514"/>
      <c r="J52" s="30" t="s">
        <v>47</v>
      </c>
      <c r="K52" s="30"/>
      <c r="L52" s="515" t="s">
        <v>459</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250</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32</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2085</v>
      </c>
      <c r="I63" s="241" t="s">
        <v>4</v>
      </c>
      <c r="J63" s="499" t="s">
        <v>324</v>
      </c>
      <c r="K63" s="500"/>
      <c r="L63" s="501"/>
      <c r="M63" s="497">
        <f>+別紙!AA14</f>
        <v>2085</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t="str">
        <f>+別紙!AA16</f>
        <v>0</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5"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0" width="9" style="40"/>
    <col min="51" max="51" width="49.8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1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世紀東急工業株式会社　横浜営業所</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4" zoomScaleNormal="100" workbookViewId="0">
      <selection activeCell="R30" sqref="R30:U30"/>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10</v>
      </c>
      <c r="E24" s="558"/>
      <c r="F24" s="558"/>
      <c r="G24" s="195" t="s">
        <v>198</v>
      </c>
      <c r="H24" s="547">
        <f>+F12</f>
        <v>5.9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5.9</v>
      </c>
      <c r="Q27" s="607"/>
      <c r="R27" s="607"/>
      <c r="S27" s="607"/>
      <c r="T27" s="44" t="s">
        <v>38</v>
      </c>
      <c r="U27" s="64"/>
      <c r="V27" s="64"/>
      <c r="Y27" s="62" t="s">
        <v>39</v>
      </c>
      <c r="Z27" s="65"/>
      <c r="AH27" s="53"/>
      <c r="AI27" s="53"/>
      <c r="AJ27" s="53"/>
      <c r="AK27" s="53"/>
      <c r="AL27" s="577">
        <f>+AH18+P27</f>
        <v>5.9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v>
      </c>
      <c r="E29" s="558"/>
      <c r="F29" s="558"/>
      <c r="G29" s="195" t="s">
        <v>198</v>
      </c>
      <c r="H29" s="547">
        <f>+AL27</f>
        <v>5.9</v>
      </c>
      <c r="I29" s="548"/>
      <c r="J29" s="195" t="s">
        <v>198</v>
      </c>
      <c r="M29" s="556"/>
      <c r="P29" s="56"/>
      <c r="Q29" s="144"/>
      <c r="R29" s="51" t="s">
        <v>183</v>
      </c>
      <c r="S29" s="602" t="s">
        <v>33</v>
      </c>
      <c r="T29" s="605"/>
      <c r="U29" s="605"/>
      <c r="V29" s="606"/>
      <c r="W29" s="48"/>
      <c r="X29" s="66"/>
      <c r="Y29" s="562" t="s">
        <v>258</v>
      </c>
      <c r="Z29" s="563"/>
      <c r="AA29" s="603">
        <v>5.9</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5.9</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8" zoomScaleNormal="100" workbookViewId="0">
      <selection activeCell="AF29" sqref="AF29"/>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657.4</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2058</v>
      </c>
      <c r="E24" s="558"/>
      <c r="F24" s="558"/>
      <c r="G24" s="195" t="s">
        <v>198</v>
      </c>
      <c r="H24" s="547">
        <f>+F12</f>
        <v>657.4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657.4</v>
      </c>
      <c r="Q27" s="607"/>
      <c r="R27" s="607"/>
      <c r="S27" s="607"/>
      <c r="T27" s="44" t="s">
        <v>38</v>
      </c>
      <c r="U27" s="64"/>
      <c r="V27" s="64"/>
      <c r="Y27" s="62" t="s">
        <v>39</v>
      </c>
      <c r="Z27" s="65"/>
      <c r="AH27" s="53"/>
      <c r="AI27" s="53"/>
      <c r="AJ27" s="53"/>
      <c r="AK27" s="53"/>
      <c r="AL27" s="577">
        <f>+AH18+P27</f>
        <v>657.4</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2058</v>
      </c>
      <c r="E29" s="558"/>
      <c r="F29" s="558"/>
      <c r="G29" s="195" t="s">
        <v>198</v>
      </c>
      <c r="H29" s="547">
        <f>+AL27</f>
        <v>657.4</v>
      </c>
      <c r="I29" s="548"/>
      <c r="J29" s="195" t="s">
        <v>198</v>
      </c>
      <c r="M29" s="556"/>
      <c r="P29" s="56"/>
      <c r="Q29" s="144"/>
      <c r="R29" s="51" t="s">
        <v>183</v>
      </c>
      <c r="S29" s="602" t="s">
        <v>33</v>
      </c>
      <c r="T29" s="605"/>
      <c r="U29" s="605"/>
      <c r="V29" s="606"/>
      <c r="W29" s="48"/>
      <c r="X29" s="66"/>
      <c r="Y29" s="562" t="s">
        <v>258</v>
      </c>
      <c r="Z29" s="563"/>
      <c r="AA29" s="603">
        <v>657.4</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657.4</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5" zoomScaleNormal="100" workbookViewId="0">
      <selection activeCell="AF29" sqref="AF29"/>
    </sheetView>
  </sheetViews>
  <sheetFormatPr defaultColWidth="9" defaultRowHeight="12" x14ac:dyDescent="0.15"/>
  <cols>
    <col min="1" max="2" width="2.875" style="40" customWidth="1"/>
    <col min="3" max="3" width="18.375" style="40" customWidth="1"/>
    <col min="4" max="5" width="4.375" style="40" customWidth="1"/>
    <col min="6" max="6" width="3.875" style="40" customWidth="1"/>
    <col min="7" max="7" width="2.375" style="40" customWidth="1"/>
    <col min="8" max="8" width="10.375" style="40" customWidth="1"/>
    <col min="9" max="9" width="2.375" style="40" customWidth="1"/>
    <col min="10" max="11" width="2.5" style="40" customWidth="1"/>
    <col min="12" max="15" width="2.875" style="40" customWidth="1"/>
    <col min="16" max="16" width="3" style="40" customWidth="1"/>
    <col min="17" max="19" width="4.875" style="40" customWidth="1"/>
    <col min="20" max="22" width="2.875" style="40" customWidth="1"/>
    <col min="23" max="24" width="2.5" style="40" customWidth="1"/>
    <col min="25" max="25" width="2.875" style="40" customWidth="1"/>
    <col min="26" max="26" width="7.875" style="40" customWidth="1"/>
    <col min="27" max="27" width="4.875" style="40" customWidth="1"/>
    <col min="28" max="28" width="2" style="40" customWidth="1"/>
    <col min="29" max="30" width="2.375" style="40" customWidth="1"/>
    <col min="31" max="31" width="3.125" style="40" customWidth="1"/>
    <col min="32" max="33" width="2.375" style="40" customWidth="1"/>
    <col min="34" max="34" width="2.875" style="40" customWidth="1"/>
    <col min="35" max="35" width="7.875" style="40" customWidth="1"/>
    <col min="36" max="37" width="4.375" style="40" customWidth="1"/>
    <col min="38" max="38" width="3.375" style="40" customWidth="1"/>
    <col min="39" max="40" width="2.875" style="40" customWidth="1"/>
    <col min="41" max="41" width="10.875" style="40" customWidth="1"/>
    <col min="42" max="42" width="2.875" style="40" customWidth="1"/>
    <col min="43" max="44" width="2.5" style="40" customWidth="1"/>
    <col min="45" max="45" width="2.875" style="40" customWidth="1"/>
    <col min="46" max="46" width="7.875" style="40" customWidth="1"/>
    <col min="47" max="47" width="11.875" style="40" customWidth="1"/>
    <col min="48" max="48" width="1.875" style="40" customWidth="1"/>
    <col min="49" max="49" width="5.375" style="40" customWidth="1"/>
    <col min="50" max="58" width="9" style="40"/>
    <col min="59" max="59" width="16.1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世紀東急工業株式会社　横浜営業所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6.8</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17</v>
      </c>
      <c r="E24" s="558"/>
      <c r="F24" s="558"/>
      <c r="G24" s="195" t="s">
        <v>198</v>
      </c>
      <c r="H24" s="547">
        <f>+F12</f>
        <v>6.8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6.8</v>
      </c>
      <c r="Q27" s="607"/>
      <c r="R27" s="607"/>
      <c r="S27" s="607"/>
      <c r="T27" s="44" t="s">
        <v>38</v>
      </c>
      <c r="U27" s="64"/>
      <c r="V27" s="64"/>
      <c r="Y27" s="62" t="s">
        <v>39</v>
      </c>
      <c r="Z27" s="65"/>
      <c r="AH27" s="53"/>
      <c r="AI27" s="53"/>
      <c r="AJ27" s="53"/>
      <c r="AK27" s="53"/>
      <c r="AL27" s="577">
        <f>+AH18+P27</f>
        <v>6.8</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17</v>
      </c>
      <c r="E29" s="558"/>
      <c r="F29" s="558"/>
      <c r="G29" s="195" t="s">
        <v>198</v>
      </c>
      <c r="H29" s="547">
        <f>+AL27</f>
        <v>6.8</v>
      </c>
      <c r="I29" s="548"/>
      <c r="J29" s="195" t="s">
        <v>198</v>
      </c>
      <c r="M29" s="556"/>
      <c r="P29" s="56"/>
      <c r="Q29" s="144"/>
      <c r="R29" s="51" t="s">
        <v>183</v>
      </c>
      <c r="S29" s="602" t="s">
        <v>33</v>
      </c>
      <c r="T29" s="605"/>
      <c r="U29" s="605"/>
      <c r="V29" s="606"/>
      <c r="W29" s="48"/>
      <c r="X29" s="66"/>
      <c r="Y29" s="562" t="s">
        <v>258</v>
      </c>
      <c r="Z29" s="563"/>
      <c r="AA29" s="603">
        <v>6.8</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6.8</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9" customWidth="1"/>
    <col min="2" max="3" width="3.875" style="9" customWidth="1"/>
    <col min="4" max="4" width="4.5" style="9" customWidth="1"/>
    <col min="5" max="5" width="3.875" style="9" customWidth="1"/>
    <col min="6" max="6" width="40.875" style="9" customWidth="1"/>
    <col min="7" max="7" width="9.875" style="9" customWidth="1"/>
    <col min="8" max="8" width="10.375" style="9" customWidth="1"/>
    <col min="9" max="26" width="9.875" style="9" customWidth="1"/>
    <col min="27" max="27" width="11.8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世紀東急工業株式会社　横浜営業所</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10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2058</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17</v>
      </c>
      <c r="AA9" s="322">
        <f>IF(SUM(G9:Z9)&gt;0,SUM(G9:Z9),IF(AA$19&gt;0,"0",0))</f>
        <v>2085</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10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2058</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17</v>
      </c>
      <c r="AA14" s="328">
        <f t="shared" si="0"/>
        <v>2085</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t="str">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t="str">
        <f t="shared" si="0"/>
        <v>0</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5.9</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0</v>
      </c>
      <c r="U19" s="332">
        <f t="shared" si="1"/>
        <v>0</v>
      </c>
      <c r="V19" s="332">
        <f t="shared" si="1"/>
        <v>657.4</v>
      </c>
      <c r="W19" s="332">
        <f t="shared" si="1"/>
        <v>0</v>
      </c>
      <c r="X19" s="332">
        <f t="shared" si="1"/>
        <v>0</v>
      </c>
      <c r="Y19" s="332">
        <f t="shared" si="1"/>
        <v>0</v>
      </c>
      <c r="Z19" s="333">
        <f t="shared" si="1"/>
        <v>6.8</v>
      </c>
      <c r="AA19" s="334">
        <f t="shared" ref="AA19:AA25" si="2">SUM(G19:Z19)</f>
        <v>670.09999999999991</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5.9</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657.4</v>
      </c>
      <c r="W37" s="368">
        <f t="shared" si="8"/>
        <v>0</v>
      </c>
      <c r="X37" s="368">
        <f t="shared" si="8"/>
        <v>0</v>
      </c>
      <c r="Y37" s="368">
        <f t="shared" si="8"/>
        <v>0</v>
      </c>
      <c r="Z37" s="369">
        <f t="shared" si="8"/>
        <v>6.8</v>
      </c>
      <c r="AA37" s="370">
        <f t="shared" si="4"/>
        <v>670.09999999999991</v>
      </c>
    </row>
    <row r="38" spans="2:27" ht="24" customHeight="1" x14ac:dyDescent="0.15">
      <c r="B38" s="167"/>
      <c r="C38" s="685"/>
      <c r="D38" s="208"/>
      <c r="E38" s="206" t="s">
        <v>262</v>
      </c>
      <c r="F38" s="391"/>
      <c r="G38" s="359">
        <f t="shared" ref="G38:Z38" si="9">SUM(G39:G41)</f>
        <v>0</v>
      </c>
      <c r="H38" s="359">
        <f t="shared" si="9"/>
        <v>5.9</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657.4</v>
      </c>
      <c r="W38" s="359">
        <f t="shared" si="9"/>
        <v>0</v>
      </c>
      <c r="X38" s="359">
        <f t="shared" si="9"/>
        <v>0</v>
      </c>
      <c r="Y38" s="359">
        <f t="shared" si="9"/>
        <v>0</v>
      </c>
      <c r="Z38" s="360">
        <f t="shared" si="9"/>
        <v>6.8</v>
      </c>
      <c r="AA38" s="361">
        <f t="shared" si="4"/>
        <v>670.09999999999991</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0</v>
      </c>
    </row>
    <row r="40" spans="2:27" ht="24" customHeight="1" x14ac:dyDescent="0.15">
      <c r="B40" s="167"/>
      <c r="C40" s="685"/>
      <c r="D40" s="209"/>
      <c r="E40" s="204"/>
      <c r="F40" s="202" t="s">
        <v>261</v>
      </c>
      <c r="G40" s="362">
        <f>+ｱ.燃え殻!$AA$29</f>
        <v>0</v>
      </c>
      <c r="H40" s="362">
        <f>+ｲ.汚泥!$AA$29</f>
        <v>5.9</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657.4</v>
      </c>
      <c r="W40" s="362">
        <f>+ﾁ.動物のふん尿!$AA$29</f>
        <v>0</v>
      </c>
      <c r="X40" s="362">
        <f>+ﾂ.動物の死体!$AA$29</f>
        <v>0</v>
      </c>
      <c r="Y40" s="362">
        <f>+ﾃ.ばいじん!$AA$29</f>
        <v>0</v>
      </c>
      <c r="Z40" s="363">
        <f>+ﾄ.混合廃棄物その他!$AA$29</f>
        <v>6.8</v>
      </c>
      <c r="AA40" s="364">
        <f t="shared" si="4"/>
        <v>670.09999999999991</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5.9</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657.4</v>
      </c>
      <c r="W43" s="371">
        <f>+ﾁ.動物のふん尿!$AL$27</f>
        <v>0</v>
      </c>
      <c r="X43" s="371">
        <f>+ﾂ.動物の死体!$AL$27</f>
        <v>0</v>
      </c>
      <c r="Y43" s="371">
        <f>+ﾃ.ばいじん!$AL$27</f>
        <v>0</v>
      </c>
      <c r="Z43" s="372">
        <f>+ﾄ.混合廃棄物その他!$AL$27</f>
        <v>6.8</v>
      </c>
      <c r="AA43" s="373">
        <f t="shared" si="4"/>
        <v>670.09999999999991</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0</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15.9</v>
      </c>
      <c r="I55" s="414">
        <f t="shared" si="10"/>
        <v>0</v>
      </c>
      <c r="J55" s="414">
        <f t="shared" si="10"/>
        <v>0</v>
      </c>
      <c r="K55" s="414">
        <f t="shared" si="10"/>
        <v>0</v>
      </c>
      <c r="L55" s="414">
        <f t="shared" si="10"/>
        <v>0</v>
      </c>
      <c r="M55" s="414">
        <f t="shared" si="10"/>
        <v>0</v>
      </c>
      <c r="N55" s="414">
        <f t="shared" si="10"/>
        <v>0</v>
      </c>
      <c r="O55" s="414">
        <f t="shared" si="10"/>
        <v>0</v>
      </c>
      <c r="P55" s="414">
        <f t="shared" si="10"/>
        <v>0</v>
      </c>
      <c r="Q55" s="414">
        <f t="shared" si="10"/>
        <v>0</v>
      </c>
      <c r="R55" s="414">
        <f t="shared" si="10"/>
        <v>0</v>
      </c>
      <c r="S55" s="414">
        <f t="shared" si="10"/>
        <v>0</v>
      </c>
      <c r="T55" s="414">
        <f t="shared" si="10"/>
        <v>0</v>
      </c>
      <c r="U55" s="414">
        <f t="shared" si="10"/>
        <v>0</v>
      </c>
      <c r="V55" s="414">
        <f t="shared" si="10"/>
        <v>2715.4</v>
      </c>
      <c r="W55" s="414">
        <f t="shared" si="10"/>
        <v>0</v>
      </c>
      <c r="X55" s="414">
        <f t="shared" si="10"/>
        <v>0</v>
      </c>
      <c r="Y55" s="414">
        <f t="shared" si="10"/>
        <v>0</v>
      </c>
      <c r="Z55" s="414">
        <f t="shared" si="10"/>
        <v>23.8</v>
      </c>
      <c r="AA55" s="415">
        <f>+AA9+AA19+AA20</f>
        <v>2755.1</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875" style="21" customWidth="1"/>
    <col min="7" max="7" width="6.875" style="21" customWidth="1"/>
    <col min="8" max="8" width="13.875" style="21" customWidth="1"/>
    <col min="9" max="9" width="5.875" style="21" customWidth="1"/>
    <col min="10" max="10" width="3.875" style="21" customWidth="1"/>
    <col min="11" max="11" width="10.875" style="21" customWidth="1"/>
    <col min="12" max="12" width="6.875" style="21" customWidth="1"/>
    <col min="13" max="13" width="7.875" style="21" customWidth="1"/>
    <col min="14" max="14" width="6.875" style="21" customWidth="1"/>
    <col min="15" max="15" width="7.875" style="21" customWidth="1"/>
    <col min="16" max="16" width="2.1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  6年  5月 31日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神奈川県横浜市都筑区荏田南3-1-31</v>
      </c>
      <c r="K16" s="740"/>
      <c r="L16" s="741"/>
      <c r="M16" s="741"/>
      <c r="N16" s="741"/>
      <c r="O16" s="742"/>
    </row>
    <row r="17" spans="1:15" ht="26.25" customHeight="1" x14ac:dyDescent="0.15">
      <c r="C17" s="78"/>
      <c r="H17" s="23" t="s">
        <v>7</v>
      </c>
      <c r="I17" s="23"/>
      <c r="J17" s="740" t="str">
        <f>+表紙!J40</f>
        <v>世紀東急工業株式会社　横浜営業所
所長　中道　幸司</v>
      </c>
      <c r="K17" s="740"/>
      <c r="L17" s="741"/>
      <c r="M17" s="741"/>
      <c r="N17" s="741"/>
      <c r="O17" s="742"/>
    </row>
    <row r="18" spans="1:15" x14ac:dyDescent="0.15">
      <c r="C18" s="78"/>
      <c r="J18" s="21" t="s">
        <v>8</v>
      </c>
      <c r="O18" s="79"/>
    </row>
    <row r="19" spans="1:15" x14ac:dyDescent="0.15">
      <c r="C19" s="78"/>
      <c r="J19" s="24" t="s">
        <v>9</v>
      </c>
      <c r="K19" s="24"/>
      <c r="L19" s="705" t="str">
        <f>IF(+表紙!L42="","",+表紙!L42)</f>
        <v>045-949-2335</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世紀東急工業株式会社　横浜営業所</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2791</v>
      </c>
      <c r="N25" s="730"/>
      <c r="O25" s="731"/>
    </row>
    <row r="26" spans="1:15" ht="18" customHeight="1" x14ac:dyDescent="0.15">
      <c r="C26" s="431" t="s">
        <v>11</v>
      </c>
      <c r="D26" s="463"/>
      <c r="E26" s="464"/>
      <c r="F26" s="716" t="str">
        <f>+表紙!F49</f>
        <v>神奈川県横浜市都筑区荏田南3-1-31</v>
      </c>
      <c r="G26" s="717"/>
      <c r="H26" s="717"/>
      <c r="I26" s="717"/>
      <c r="J26" s="717"/>
      <c r="K26" s="717"/>
      <c r="L26" s="126" t="s">
        <v>172</v>
      </c>
      <c r="M26" s="223"/>
      <c r="N26" s="720" t="str">
        <f>IF(+表紙!N49="","",+表紙!N49)</f>
        <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０６　総合工事業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250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32</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2085</v>
      </c>
      <c r="I40" s="241" t="s">
        <v>4</v>
      </c>
      <c r="J40" s="499" t="s">
        <v>324</v>
      </c>
      <c r="K40" s="500"/>
      <c r="L40" s="501"/>
      <c r="M40" s="700">
        <f>+表紙!M63</f>
        <v>2085</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t="str">
        <f>+表紙!M65</f>
        <v>0</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2024-06-18T07:15:45Z</dcterms:created>
  <dcterms:modified xsi:type="dcterms:W3CDTF">2024-09-09T01:38:30Z</dcterms:modified>
</cp:coreProperties>
</file>