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H32" i="94" l="1"/>
  <c r="H31" i="94" s="1"/>
  <c r="H26" i="94" s="1"/>
  <c r="H27" i="94" s="1"/>
  <c r="AA29" i="94"/>
  <c r="AA44" i="94"/>
  <c r="K226" i="95" s="1"/>
  <c r="K202" i="98" s="1"/>
  <c r="AA28" i="94"/>
  <c r="AA36" i="94"/>
  <c r="H38" i="94"/>
  <c r="H37" i="94" s="1"/>
  <c r="O38" i="94"/>
  <c r="O37" i="94" s="1"/>
  <c r="O19" i="94" s="1"/>
  <c r="AK27" i="82"/>
  <c r="X32" i="94"/>
  <c r="X31" i="94" s="1"/>
  <c r="X26" i="94" s="1"/>
  <c r="X18" i="82"/>
  <c r="O16" i="83"/>
  <c r="Y50" i="94" s="1"/>
  <c r="X21" i="83"/>
  <c r="AK27" i="83"/>
  <c r="O16" i="94"/>
  <c r="O9" i="94"/>
  <c r="O55" i="94" s="1"/>
  <c r="O14" i="94"/>
  <c r="O12"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<sst xmlns="http://schemas.openxmlformats.org/spreadsheetml/2006/main" count="3179" uniqueCount="462">
  <si>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</si>
  <si>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</si>
  <si>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</si>
  <si>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</si>
  <si>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</si>
  <si>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</si>
  <si>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</si>
  <si>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</si>
  <si>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</si>
  <si>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</si>
  <si>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</si>
  <si>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</si>
  <si>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</si>
  <si>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</si>
  <si>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</si>
  <si>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</si>
  <si>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</si>
  <si>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</si>
  <si>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</si>
  <si>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</si>
  <si>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</si>
  <si>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</si>
  <si>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</si>
  <si>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</si>
  <si>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</si>
  <si>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</si>
  <si>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</si>
  <si>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</si>
  <si>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</si>
  <si>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</si>
  <si>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</si>
  <si>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</si>
  <si>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</si>
  <si>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</si>
  <si>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</si>
  <si>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</si>
  <si>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</si>
  <si>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</si>
  <si>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</si>
  <si>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</si>
  <si>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</si>
  <si>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</si>
  <si>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</si>
  <si>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</si>
  <si>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</si>
  <si>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</si>
  <si>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</si>
  <si>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</si>
  <si>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</si>
  <si>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</si>
  <si>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</si>
  <si>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</si>
  <si>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</si>
  <si>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</si>
  <si>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</si>
  <si>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</si>
  <si>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</si>
  <si>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</si>
  <si>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</si>
  <si>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</si>
  <si>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</si>
  <si>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</si>
  <si>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</si>
  <si>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</si>
  <si>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</si>
  <si>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</si>
  <si>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</si>
  <si>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</si>
  <si>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</si>
  <si>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</si>
  <si>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</si>
  <si>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</si>
  <si>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</si>
  <si>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</si>
  <si>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</si>
  <si>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</si>
  <si>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</si>
  <si>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</si>
  <si>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</si>
  <si>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</si>
  <si>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</si>
  <si>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</si>
  <si>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</si>
  <si>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</si>
  <si>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</si>
  <si>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</si>
  <si>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</si>
  <si>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</si>
  <si>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</si>
  <si>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</si>
  <si>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</si>
  <si>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</si>
  <si>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</si>
  <si>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</si>
  <si>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</si>
  <si>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</si>
  <si>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</si>
  <si>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</si>
  <si>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</si>
  <si>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</si>
  <si>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</si>
  <si>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</si>
  <si>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</si>
  <si>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</si>
  <si>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</si>
  <si>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</si>
  <si>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</si>
  <si>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</si>
  <si>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</si>
  <si>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</si>
  <si>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</si>
  <si>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</si>
  <si>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</si>
  <si>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</si>
  <si>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</si>
  <si>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</si>
  <si>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</si>
  <si>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</si>
  <si>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</si>
  <si>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</si>
  <si>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</si>
  <si>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</si>
  <si>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</si>
  <si>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</si>
  <si>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</si>
  <si>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</si>
  <si>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</si>
  <si>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</si>
  <si>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</si>
  <si>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</si>
  <si>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</si>
  <si>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</si>
  <si>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</si>
  <si>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</si>
  <si>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</si>
  <si>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</si>
  <si>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</si>
  <si>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</si>
  <si>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</si>
  <si>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</si>
  <si>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</si>
  <si>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</si>
  <si>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</si>
  <si>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</si>
  <si>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</si>
  <si>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</si>
  <si>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</si>
  <si>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</si>
  <si>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</si>
  <si>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</si>
  <si>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</si>
  <si>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</si>
  <si>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</si>
  <si>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</si>
  <si>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</si>
  <si>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</si>
  <si>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</si>
  <si>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</si>
  <si>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</si>
  <si>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</si>
  <si>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</si>
  <si>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</si>
  <si>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</si>
  <si>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</si>
  <si>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</si>
  <si>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</si>
  <si>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</si>
  <si>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</si>
  <si>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</si>
  <si>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</si>
  <si>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</si>
  <si>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</si>
  <si>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</si>
  <si>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</si>
  <si>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</si>
  <si>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</si>
  <si>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</si>
  <si>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</si>
  <si>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</si>
  <si>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</si>
  <si>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</si>
  <si>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</si>
  <si>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</si>
  <si>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</si>
  <si>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</si>
  <si>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</si>
  <si>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</si>
  <si>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</si>
  <si>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</si>
  <si>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</si>
  <si>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</si>
  <si>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</si>
  <si>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</si>
  <si>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</si>
  <si>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</si>
  <si>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</si>
  <si>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</si>
  <si>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</si>
  <si>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</si>
  <si>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</si>
  <si>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</si>
  <si>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</si>
  <si>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</si>
  <si>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</si>
  <si>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</si>
  <si>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</si>
  <si>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</si>
  <si>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</si>
  <si>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</si>
  <si>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</si>
  <si>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</si>
  <si>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</si>
  <si>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</si>
  <si>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</si>
  <si>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</si>
  <si>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</si>
  <si>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</si>
  <si>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</si>
  <si>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</si>
  <si>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</si>
  <si>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</si>
  <si>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</si>
  <si>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</si>
  <si>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</si>
  <si>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</si>
  <si>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</si>
  <si>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</si>
  <si>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</si>
  <si>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</si>
  <si>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</si>
  <si>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</si>
  <si>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</si>
  <si>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</si>
  <si>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</si>
  <si>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</si>
  <si>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</si>
  <si>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</si>
  <si>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</si>
  <si>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</si>
  <si>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</si>
  <si>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</si>
  <si>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</si>
  <si>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</si>
  <si>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</si>
  <si>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</si>
  <si>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</si>
  <si>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</si>
  <si>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</si>
  <si>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</si>
  <si>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</si>
  <si>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</si>
  <si>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</si>
  <si>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</si>
  <si>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</si>
  <si>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</si>
  <si>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</si>
  <si>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</si>
  <si>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</si>
  <si>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</si>
  <si>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</si>
  <si>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</si>
  <si>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</si>
  <si>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</si>
  <si>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</si>
  <si>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</si>
  <si>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</si>
  <si>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</si>
  <si>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</si>
  <si>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</si>
  <si>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</si>
  <si>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</si>
  <si>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</si>
  <si>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</si>
  <si>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</si>
  <si>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</si>
  <si>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</si>
  <si>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</si>
  <si>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</si>
  <si>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</si>
  <si>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</si>
  <si>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</si>
  <si>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</si>
  <si>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</si>
  <si>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</si>
  <si>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</si>
  <si>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</si>
  <si>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</si>
  <si>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</si>
  <si>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</si>
  <si>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</si>
  <si>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</si>
  <si>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</si>
  <si>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</si>
  <si>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</si>
  <si>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</si>
  <si>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</si>
  <si>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</si>
  <si>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</si>
  <si>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</si>
  <si>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</si>
  <si>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</si>
  <si>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</si>
  <si>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</si>
  <si>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</si>
  <si>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</si>
  <si>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</si>
  <si>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</si>
  <si>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</si>
  <si>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</si>
  <si>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</si>
  <si>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</si>
  <si>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</si>
  <si>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</si>
  <si>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</si>
  <si>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</si>
  <si>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</si>
  <si>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</si>
  <si>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</si>
  <si>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</si>
  <si>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</si>
  <si>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</si>
  <si>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</si>
  <si>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</si>
  <si>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</si>
  <si>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</si>
  <si>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</si>
  <si>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</si>
  <si>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</si>
  <si>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</si>
  <si>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</si>
  <si>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</si>
  <si>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</si>
  <si>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</si>
  <si>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</si>
  <si>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</si>
  <si>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</si>
  <si>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</si>
  <si>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</si>
  <si>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</si>
  <si>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</si>
  <si>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</si>
  <si>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</si>
  <si>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</si>
  <si>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</si>
  <si>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</si>
  <si>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</si>
  <si>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</si>
  <si>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</si>
  <si>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</si>
  <si>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</si>
  <si>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</si>
  <si>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</si>
  <si>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</si>
  <si>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</si>
  <si>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</si>
  <si>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</si>
  <si>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</si>
  <si>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</si>
  <si>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</si>
  <si>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</si>
  <si>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</si>
  <si>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</si>
  <si>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</si>
  <si>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</si>
  <si>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</si>
  <si>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</si>
  <si>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</si>
  <si>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</si>
  <si>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</si>
  <si>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</si>
  <si>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</si>
  <si>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</si>
  <si>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</si>
  <si>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</si>
  <si>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</si>
  <si>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</si>
  <si>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</si>
  <si>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</si>
  <si>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</si>
  <si>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</si>
  <si>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</si>
  <si>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</si>
  <si>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</si>
  <si>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</si>
  <si>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</si>
  <si>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</si>
  <si>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</si>
  <si>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</si>
  <si>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</si>
  <si>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</si>
  <si>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</si>
  <si>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</si>
  <si>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</si>
  <si>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</si>
  <si>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</si>
  <si>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</si>
  <si>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</si>
  <si>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</si>
  <si>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</si>
  <si>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</si>
  <si>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</si>
  <si>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</si>
  <si>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</si>
  <si>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</si>
  <si>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</si>
  <si>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</si>
  <si>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</si>
  <si>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</si>
  <si>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</si>
  <si>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</si>
  <si>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</si>
  <si>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</si>
  <si>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</si>
  <si>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</si>
  <si>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</si>
  <si>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</si>
  <si>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</si>
  <si>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</si>
  <si>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</si>
  <si>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</si>
  <si>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</si>
  <si>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</si>
  <si>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</si>
  <si>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</si>
  <si>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</si>
  <si>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</si>
  <si>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</si>
  <si>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</si>
  <si>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</si>
  <si>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</si>
  <si>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</si>
  <si>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</si>
  <si>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</si>
  <si>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</si>
  <si>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</si>
  <si>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</si>
  <si>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</si>
  <si>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</si>
  <si>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</si>
  <si>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</si>
  <si>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</si>
  <si>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</si>
  <si>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</si>
  <si>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</si>
  <si>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</si>
  <si>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株式会社関電工　南関東・東海営業本部
神奈川支店　神奈川工務所長　安藤圭介</t>
    <phoneticPr fontId="3"/>
  </si>
  <si>
    <t>045-532-1720</t>
    <phoneticPr fontId="3"/>
  </si>
  <si>
    <t>【本社】
社長
　│
安全・環境本部－環境部
　│
【南関東・東海営業本部】
本部長－安全・環境推進グループ
　│
【神奈川工務所】
所長－事務グループ（環境担当）</t>
    <rPh sb="1" eb="3">
      <t>ホンシャ</t>
    </rPh>
    <rPh sb="5" eb="7">
      <t>シャチョウ</t>
    </rPh>
    <rPh sb="11" eb="13">
      <t>アンゼン</t>
    </rPh>
    <rPh sb="14" eb="16">
      <t>カンキョウ</t>
    </rPh>
    <rPh sb="16" eb="18">
      <t>ホンブ</t>
    </rPh>
    <rPh sb="19" eb="22">
      <t>カンキョウブ</t>
    </rPh>
    <rPh sb="27" eb="30">
      <t>ミナミカントウ</t>
    </rPh>
    <rPh sb="31" eb="37">
      <t>トウカイエイギョウホンブ</t>
    </rPh>
    <rPh sb="39" eb="42">
      <t>ホンブチョウ</t>
    </rPh>
    <rPh sb="43" eb="45">
      <t>アンゼン</t>
    </rPh>
    <rPh sb="46" eb="48">
      <t>カンキョウ</t>
    </rPh>
    <rPh sb="48" eb="50">
      <t>スイシン</t>
    </rPh>
    <rPh sb="59" eb="65">
      <t>カナガワコウムショ</t>
    </rPh>
    <rPh sb="67" eb="69">
      <t>ショチョウ</t>
    </rPh>
    <rPh sb="70" eb="72">
      <t>ジム</t>
    </rPh>
    <rPh sb="77" eb="79">
      <t>カンキョウ</t>
    </rPh>
    <rPh sb="79" eb="81">
      <t>タントウ</t>
    </rPh>
    <phoneticPr fontId="3"/>
  </si>
  <si>
    <t>・現場内で分別可能な廃棄物については分別を行い、排出量の削減と有価物化率向上に努めた。
・自社で実施している仮復旧マット等を利用し、パトロールにおいて使用状況の確認並びに指導を行っている。</t>
    <rPh sb="1" eb="4">
      <t>ゲンバナイ</t>
    </rPh>
    <rPh sb="5" eb="7">
      <t>ブンベツ</t>
    </rPh>
    <rPh sb="7" eb="9">
      <t>カノウ</t>
    </rPh>
    <rPh sb="10" eb="13">
      <t>ハイキブツ</t>
    </rPh>
    <rPh sb="18" eb="20">
      <t>ブンベツ</t>
    </rPh>
    <rPh sb="21" eb="22">
      <t>オコナ</t>
    </rPh>
    <rPh sb="24" eb="27">
      <t>ハイシュツリョウ</t>
    </rPh>
    <rPh sb="28" eb="30">
      <t>サクゲン</t>
    </rPh>
    <rPh sb="31" eb="34">
      <t>ユウカブツ</t>
    </rPh>
    <rPh sb="34" eb="35">
      <t>カ</t>
    </rPh>
    <rPh sb="35" eb="36">
      <t>リツ</t>
    </rPh>
    <rPh sb="36" eb="38">
      <t>コウジョウ</t>
    </rPh>
    <rPh sb="39" eb="40">
      <t>ツト</t>
    </rPh>
    <rPh sb="45" eb="47">
      <t>ジシャ</t>
    </rPh>
    <rPh sb="48" eb="50">
      <t>ジッシ</t>
    </rPh>
    <rPh sb="54" eb="55">
      <t>カリ</t>
    </rPh>
    <rPh sb="55" eb="57">
      <t>フッキュウ</t>
    </rPh>
    <rPh sb="60" eb="61">
      <t>トウ</t>
    </rPh>
    <rPh sb="62" eb="64">
      <t>リヨウ</t>
    </rPh>
    <rPh sb="75" eb="77">
      <t>シヨウ</t>
    </rPh>
    <rPh sb="77" eb="79">
      <t>ジョウキョウ</t>
    </rPh>
    <rPh sb="80" eb="82">
      <t>カクニン</t>
    </rPh>
    <rPh sb="82" eb="83">
      <t>ナラ</t>
    </rPh>
    <rPh sb="85" eb="87">
      <t>シドウ</t>
    </rPh>
    <rPh sb="88" eb="89">
      <t>オコナ</t>
    </rPh>
    <phoneticPr fontId="3"/>
  </si>
  <si>
    <t>・現場ごとに現場代理人及び担当者による排出量の確認。
・管理者による環境パトロールを行う他、従業員の環境保全意識を高める啓蒙活動や環境研修会実施により産廃排出抑制に努める。</t>
    <rPh sb="1" eb="3">
      <t>ゲンバ</t>
    </rPh>
    <rPh sb="6" eb="11">
      <t>ゲンバダイリニン</t>
    </rPh>
    <rPh sb="11" eb="12">
      <t>オヨ</t>
    </rPh>
    <rPh sb="13" eb="16">
      <t>タントウシャ</t>
    </rPh>
    <rPh sb="19" eb="22">
      <t>ハイシュツリョウ</t>
    </rPh>
    <rPh sb="23" eb="25">
      <t>カクニン</t>
    </rPh>
    <rPh sb="28" eb="31">
      <t>カンリシャ</t>
    </rPh>
    <rPh sb="34" eb="36">
      <t>カンキョウ</t>
    </rPh>
    <rPh sb="42" eb="43">
      <t>オコナ</t>
    </rPh>
    <rPh sb="44" eb="45">
      <t>ホカ</t>
    </rPh>
    <rPh sb="46" eb="49">
      <t>ジュウギョウイン</t>
    </rPh>
    <rPh sb="50" eb="52">
      <t>カンキョウ</t>
    </rPh>
    <rPh sb="52" eb="54">
      <t>ホゼン</t>
    </rPh>
    <rPh sb="54" eb="56">
      <t>イシキ</t>
    </rPh>
    <rPh sb="57" eb="58">
      <t>タカ</t>
    </rPh>
    <rPh sb="60" eb="64">
      <t>ケイモウカツドウ</t>
    </rPh>
    <rPh sb="65" eb="67">
      <t>カンキョウ</t>
    </rPh>
    <rPh sb="67" eb="70">
      <t>ケンシュウカイ</t>
    </rPh>
    <rPh sb="70" eb="72">
      <t>ジッシ</t>
    </rPh>
    <rPh sb="75" eb="77">
      <t>サンパイ</t>
    </rPh>
    <rPh sb="77" eb="79">
      <t>ハイシュツ</t>
    </rPh>
    <rPh sb="79" eb="81">
      <t>ヨクセイ</t>
    </rPh>
    <rPh sb="82" eb="83">
      <t>ツト</t>
    </rPh>
    <phoneticPr fontId="3"/>
  </si>
  <si>
    <t>がれき類コンクリート片と廃アスファルトも確実に分別されており、それぞれが中間処分場で再資源化され、ほぼ100%リサイクルが行わている。</t>
    <rPh sb="3" eb="4">
      <t>ルイ</t>
    </rPh>
    <rPh sb="10" eb="11">
      <t>ヘン</t>
    </rPh>
    <rPh sb="12" eb="13">
      <t>ハイ</t>
    </rPh>
    <rPh sb="20" eb="22">
      <t>カクジツ</t>
    </rPh>
    <rPh sb="23" eb="25">
      <t>ブンベツ</t>
    </rPh>
    <rPh sb="36" eb="38">
      <t>チュウカン</t>
    </rPh>
    <rPh sb="38" eb="41">
      <t>ショブンジョウ</t>
    </rPh>
    <rPh sb="42" eb="43">
      <t>サイ</t>
    </rPh>
    <rPh sb="43" eb="45">
      <t>シゲン</t>
    </rPh>
    <rPh sb="45" eb="46">
      <t>カ</t>
    </rPh>
    <rPh sb="61" eb="62">
      <t>オコナ</t>
    </rPh>
    <phoneticPr fontId="3"/>
  </si>
  <si>
    <t>・現在、全ての廃棄物は確実に分別されているが、今後もこの体制を継続できるよう管理を徹底していく。
・可能な限り、残渣が少なくリサイクル材の品質向上に取り組む中間処理場への委託量を増やすようにする。</t>
    <rPh sb="1" eb="3">
      <t>ゲンザイ</t>
    </rPh>
    <rPh sb="4" eb="5">
      <t>スベ</t>
    </rPh>
    <rPh sb="7" eb="10">
      <t>ハイキブツ</t>
    </rPh>
    <rPh sb="11" eb="13">
      <t>カクジツ</t>
    </rPh>
    <rPh sb="14" eb="16">
      <t>ブンベツ</t>
    </rPh>
    <rPh sb="23" eb="25">
      <t>コンゴ</t>
    </rPh>
    <rPh sb="28" eb="30">
      <t>タイセイ</t>
    </rPh>
    <rPh sb="31" eb="33">
      <t>ケイゾク</t>
    </rPh>
    <rPh sb="38" eb="40">
      <t>カンリ</t>
    </rPh>
    <rPh sb="41" eb="43">
      <t>テッテイ</t>
    </rPh>
    <rPh sb="50" eb="52">
      <t>カノウ</t>
    </rPh>
    <rPh sb="53" eb="54">
      <t>カギ</t>
    </rPh>
    <rPh sb="56" eb="58">
      <t>ザンサ</t>
    </rPh>
    <rPh sb="59" eb="60">
      <t>スク</t>
    </rPh>
    <rPh sb="67" eb="68">
      <t>ザイ</t>
    </rPh>
    <rPh sb="69" eb="71">
      <t>ヒンシツ</t>
    </rPh>
    <rPh sb="71" eb="73">
      <t>コウジョウ</t>
    </rPh>
    <rPh sb="74" eb="75">
      <t>ト</t>
    </rPh>
    <rPh sb="76" eb="77">
      <t>ク</t>
    </rPh>
    <rPh sb="78" eb="80">
      <t>チュウカン</t>
    </rPh>
    <rPh sb="80" eb="83">
      <t>ショリジョウ</t>
    </rPh>
    <rPh sb="85" eb="88">
      <t>イタクリョウ</t>
    </rPh>
    <rPh sb="89" eb="90">
      <t>フ</t>
    </rPh>
    <phoneticPr fontId="3"/>
  </si>
  <si>
    <t>該当なし</t>
    <rPh sb="0" eb="2">
      <t>ガイトウ</t>
    </rPh>
    <phoneticPr fontId="3"/>
  </si>
  <si>
    <t>・がれき類の中間処理を残渣率の少ない業者を優先して委託した。</t>
    <rPh sb="4" eb="5">
      <t>ルイ</t>
    </rPh>
    <rPh sb="6" eb="10">
      <t>チュウカンショリ</t>
    </rPh>
    <rPh sb="11" eb="13">
      <t>ザンサ</t>
    </rPh>
    <rPh sb="13" eb="14">
      <t>リツ</t>
    </rPh>
    <rPh sb="15" eb="16">
      <t>スク</t>
    </rPh>
    <rPh sb="18" eb="20">
      <t>ギョウシャ</t>
    </rPh>
    <rPh sb="21" eb="23">
      <t>ユウセン</t>
    </rPh>
    <rPh sb="25" eb="27">
      <t>イタク</t>
    </rPh>
    <phoneticPr fontId="3"/>
  </si>
  <si>
    <t>・中間処理施設及び最終処分施設の稼働状況を実施する。
・社内の環境パトロールを継続するほか、従業員一人ひとりの環境保全意識を高めるための研修会を実施して産廃排出抑制に努める。</t>
    <rPh sb="1" eb="5">
      <t>チュウカンショリ</t>
    </rPh>
    <rPh sb="5" eb="7">
      <t>シセツ</t>
    </rPh>
    <rPh sb="7" eb="8">
      <t>オヨ</t>
    </rPh>
    <rPh sb="9" eb="13">
      <t>サイシュウショブン</t>
    </rPh>
    <rPh sb="13" eb="15">
      <t>シセツ</t>
    </rPh>
    <rPh sb="16" eb="18">
      <t>カドウ</t>
    </rPh>
    <rPh sb="18" eb="20">
      <t>ジョウキョウ</t>
    </rPh>
    <rPh sb="21" eb="23">
      <t>ジッシ</t>
    </rPh>
    <rPh sb="28" eb="30">
      <t>シャナイ</t>
    </rPh>
    <rPh sb="31" eb="33">
      <t>カンキョウ</t>
    </rPh>
    <rPh sb="39" eb="41">
      <t>ケイゾク</t>
    </rPh>
    <rPh sb="46" eb="49">
      <t>ジュウギョウイン</t>
    </rPh>
    <rPh sb="49" eb="51">
      <t>ヒトリ</t>
    </rPh>
    <rPh sb="55" eb="59">
      <t>カンキョウホゼン</t>
    </rPh>
    <rPh sb="59" eb="61">
      <t>イシキ</t>
    </rPh>
    <rPh sb="62" eb="63">
      <t>タカ</t>
    </rPh>
    <rPh sb="68" eb="71">
      <t>ケンシュウカイ</t>
    </rPh>
    <rPh sb="72" eb="74">
      <t>ジッシ</t>
    </rPh>
    <rPh sb="76" eb="78">
      <t>サンパイ</t>
    </rPh>
    <rPh sb="78" eb="80">
      <t>ハイシュツ</t>
    </rPh>
    <rPh sb="80" eb="82">
      <t>ヨクセイ</t>
    </rPh>
    <rPh sb="83" eb="84">
      <t>ツト</t>
    </rPh>
    <phoneticPr fontId="3"/>
  </si>
  <si>
    <t>神奈川県横浜市港北区樽町3-7-25</t>
    <phoneticPr fontId="3"/>
  </si>
  <si>
    <t>株式会社関電工　南関東・東海営業本部　神奈川支店　神奈川工務所</t>
    <phoneticPr fontId="3"/>
  </si>
  <si>
    <t>横浜市長</t>
    <phoneticPr fontId="3"/>
  </si>
  <si>
    <t>Ｄ－建設業</t>
    <phoneticPr fontId="3"/>
  </si>
  <si>
    <t>設備工事業</t>
    <phoneticPr fontId="3"/>
  </si>
  <si>
    <t>令和  6  年   6 月 18    日</t>
    <phoneticPr fontId="3"/>
  </si>
  <si>
    <t>・汚泥⇒脱水⇒再資源化
・廃プラスチック⇒破砕・圧縮⇒再資源化
・木くず⇒圧縮・破砕・溶融⇒再資源化
・金属くず⇒選別・破砕・溶解⇒再資源化
・ガラス・コンクリート・陶磁器くず⇒破砕⇒再資源化
・がれき類　⇒　破砕　⇒　再資源化（再生砂・砕石・骨材）
・混合廃棄物⇒破砕・選別⇒再資源化・埋立</t>
    <rPh sb="1" eb="3">
      <t>オデイ</t>
    </rPh>
    <rPh sb="4" eb="6">
      <t>ダッスイ</t>
    </rPh>
    <rPh sb="7" eb="11">
      <t>サイシゲンカ</t>
    </rPh>
    <rPh sb="13" eb="14">
      <t>ハイ</t>
    </rPh>
    <rPh sb="21" eb="23">
      <t>ハサイ</t>
    </rPh>
    <rPh sb="24" eb="26">
      <t>アッシュク</t>
    </rPh>
    <rPh sb="27" eb="31">
      <t>サイシゲンカ</t>
    </rPh>
    <rPh sb="52" eb="54">
      <t>キンゾク</t>
    </rPh>
    <rPh sb="57" eb="59">
      <t>センベツ</t>
    </rPh>
    <rPh sb="60" eb="62">
      <t>ハサイ</t>
    </rPh>
    <rPh sb="63" eb="64">
      <t>ト</t>
    </rPh>
    <rPh sb="101" eb="102">
      <t>ルイ</t>
    </rPh>
    <rPh sb="105" eb="107">
      <t>ハサイ</t>
    </rPh>
    <rPh sb="110" eb="114">
      <t>サイシゲンカ</t>
    </rPh>
    <rPh sb="115" eb="118">
      <t>サイセイスナ</t>
    </rPh>
    <rPh sb="119" eb="121">
      <t>サイセキ</t>
    </rPh>
    <rPh sb="122" eb="124">
      <t>コツザイ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</si>
</sst>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19250" y="2165350"/>
          <a:ext cx="431800" cy="64452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19250" y="2193925"/>
          <a:ext cx="431800" cy="64452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19250" y="2174875"/>
          <a:ext cx="431800" cy="6445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19250" y="2165350"/>
          <a:ext cx="431800" cy="63500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19250" y="2184400"/>
          <a:ext cx="431800" cy="64452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19250" y="2165350"/>
          <a:ext cx="431800" cy="64452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86" zoomScaleNormal="115" zoomScaleSheetLayoutView="86" workbookViewId="0">
      <selection activeCell="F48" sqref="F48:O49"/>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460</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457</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455</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445</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446</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456</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2867</v>
      </c>
      <c r="Q49" s="726"/>
      <c r="R49" s="726"/>
      <c r="S49" s="726"/>
      <c r="T49" s="726"/>
      <c r="U49" s="727"/>
    </row>
    <row r="50" spans="3:54" ht="26.25" customHeight="1" x14ac:dyDescent="0.15">
      <c r="C50" s="697" t="s">
        <v>11</v>
      </c>
      <c r="D50" s="698"/>
      <c r="E50" s="699"/>
      <c r="F50" s="708" t="s">
        <v>455</v>
      </c>
      <c r="G50" s="709"/>
      <c r="H50" s="709"/>
      <c r="I50" s="709"/>
      <c r="J50" s="709"/>
      <c r="K50" s="709"/>
      <c r="L50" s="709"/>
      <c r="M50" s="709"/>
      <c r="N50" s="592" t="s">
        <v>172</v>
      </c>
      <c r="O50" s="595"/>
      <c r="P50" s="596"/>
      <c r="Q50" s="712" t="s">
        <v>446</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458</v>
      </c>
      <c r="G54" s="793"/>
      <c r="H54" s="793"/>
      <c r="I54" s="793"/>
      <c r="J54" s="793"/>
      <c r="K54" s="793"/>
      <c r="L54" s="38" t="s">
        <v>48</v>
      </c>
      <c r="M54" s="38"/>
      <c r="N54" s="797" t="s">
        <v>459</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4158</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64</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461</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447</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7</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5960.8</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448</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7</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5379.5</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449</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450</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451</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452</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452</v>
      </c>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t="s">
        <v>452</v>
      </c>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t="s">
        <v>452</v>
      </c>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t="s">
        <v>452</v>
      </c>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t="s">
        <v>452</v>
      </c>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5960.8</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5960.8</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453</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5379.5</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5379.5</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454</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株式会社関電工　南関東・東海営業本部　神奈川支店　神奈川工務所</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80" zoomScaleNormal="80" workbookViewId="0">
      <selection activeCell="Y23" sqref="Y2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株式会社関電工　南関東・東海営業本部　神奈川支店　神奈川工務所</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130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148.1</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130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130</v>
      </c>
      <c r="P27" s="881"/>
      <c r="Q27" s="881"/>
      <c r="R27" s="881"/>
      <c r="S27" s="59" t="s">
        <v>38</v>
      </c>
      <c r="T27" s="80"/>
      <c r="U27" s="80"/>
      <c r="X27" s="78" t="s">
        <v>39</v>
      </c>
      <c r="Y27" s="81"/>
      <c r="AG27" s="68"/>
      <c r="AH27" s="68"/>
      <c r="AI27" s="68"/>
      <c r="AJ27" s="68"/>
      <c r="AK27" s="831">
        <f>+AG18+O27</f>
        <v>130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130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148.1</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130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148.1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株式会社関電工　南関東・東海営業本部　神奈川支店　神奈川工務所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7" zoomScale="90" zoomScaleNormal="9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株式会社関電工　南関東・東海営業本部　神奈川支店　神奈川工務所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株式会社関電工　南関東・東海営業本部　神奈川支店　神奈川工務所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2" zoomScale="90" zoomScaleNormal="90" workbookViewId="0">
      <selection activeCell="AT11" sqref="AT1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株式会社関電工　南関東・東海営業本部　神奈川支店　神奈川工務所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11.6</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v>
      </c>
      <c r="P27" s="881"/>
      <c r="Q27" s="881"/>
      <c r="R27" s="881"/>
      <c r="S27" s="59" t="s">
        <v>38</v>
      </c>
      <c r="T27" s="80"/>
      <c r="U27" s="80"/>
      <c r="X27" s="78" t="s">
        <v>39</v>
      </c>
      <c r="Y27" s="81"/>
      <c r="AG27" s="68"/>
      <c r="AH27" s="68"/>
      <c r="AI27" s="68"/>
      <c r="AJ27" s="68"/>
      <c r="AK27" s="831">
        <f>+AG18+O27</f>
        <v>10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11.6</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11.6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株式会社関電工　南関東・東海営業本部　神奈川支店　神奈川工務所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zoomScale="90" zoomScaleNormal="90" workbookViewId="0">
      <selection activeCell="AW14" sqref="AW1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株式会社関電工　南関東・東海営業本部　神奈川支店　神奈川工務所</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5</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6.6</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v>
      </c>
      <c r="P27" s="881"/>
      <c r="Q27" s="881"/>
      <c r="R27" s="881"/>
      <c r="S27" s="59" t="s">
        <v>38</v>
      </c>
      <c r="T27" s="80"/>
      <c r="U27" s="80"/>
      <c r="X27" s="78" t="s">
        <v>39</v>
      </c>
      <c r="Y27" s="81"/>
      <c r="AG27" s="68"/>
      <c r="AH27" s="68"/>
      <c r="AI27" s="68"/>
      <c r="AJ27" s="68"/>
      <c r="AK27" s="831">
        <f>+AG18+O27</f>
        <v>5</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6.6</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5</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6.6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株式会社関電工　南関東・東海営業本部　神奈川支店　神奈川工務所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株式会社関電工　南関東・東海営業本部　神奈川支店　神奈川工務所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株式会社関電工　南関東・東海営業本部　神奈川支店　神奈川工務所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株式会社関電工　南関東・東海営業本部　神奈川支店　神奈川工務所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D15" zoomScale="90" zoomScaleNormal="90" workbookViewId="0">
      <selection activeCell="AY14" sqref="AY1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株式会社関電工　南関東・東海営業本部　神奈川支店　神奈川工務所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0.1</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0.2</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0.1</v>
      </c>
      <c r="P27" s="881"/>
      <c r="Q27" s="881"/>
      <c r="R27" s="881"/>
      <c r="S27" s="59" t="s">
        <v>38</v>
      </c>
      <c r="T27" s="80"/>
      <c r="U27" s="80"/>
      <c r="X27" s="78" t="s">
        <v>39</v>
      </c>
      <c r="Y27" s="81"/>
      <c r="AG27" s="68"/>
      <c r="AH27" s="68"/>
      <c r="AI27" s="68"/>
      <c r="AJ27" s="68"/>
      <c r="AK27" s="831">
        <f>+AG18+O27</f>
        <v>0.1</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0.2</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0.1</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AC41" sqref="AC4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株式会社関電工　南関東・東海営業本部　神奈川支店　神奈川工務所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0.4</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0.5</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0.4</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0.4</v>
      </c>
      <c r="P27" s="881"/>
      <c r="Q27" s="881"/>
      <c r="R27" s="881"/>
      <c r="S27" s="59" t="s">
        <v>38</v>
      </c>
      <c r="T27" s="80"/>
      <c r="U27" s="80"/>
      <c r="X27" s="78" t="s">
        <v>39</v>
      </c>
      <c r="Y27" s="81"/>
      <c r="AG27" s="68"/>
      <c r="AH27" s="68"/>
      <c r="AI27" s="68"/>
      <c r="AJ27" s="68"/>
      <c r="AK27" s="831">
        <f>+AG18+O27</f>
        <v>0.4</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0.4</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0.5</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0.4</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0.5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株式会社関電工　南関東・東海営業本部　神奈川支店　神奈川工務所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5" zoomScale="90" zoomScaleNormal="90" workbookViewId="0">
      <selection activeCell="AT10" sqref="AT1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株式会社関電工　南関東・東海営業本部　神奈川支店　神奈川工務所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5200</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5755.7</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5200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5200</v>
      </c>
      <c r="P27" s="881"/>
      <c r="Q27" s="881"/>
      <c r="R27" s="881"/>
      <c r="S27" s="59" t="s">
        <v>38</v>
      </c>
      <c r="T27" s="80"/>
      <c r="U27" s="80"/>
      <c r="X27" s="78" t="s">
        <v>39</v>
      </c>
      <c r="Y27" s="81"/>
      <c r="AG27" s="68"/>
      <c r="AH27" s="68"/>
      <c r="AI27" s="68"/>
      <c r="AJ27" s="68"/>
      <c r="AK27" s="831">
        <f>+AG18+O27</f>
        <v>5200</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5200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5755.7</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5200</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5755.7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株式会社関電工　南関東・東海営業本部　神奈川支店　神奈川工務所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株式会社関電工　南関東・東海営業本部　神奈川支店　神奈川工務所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株式会社関電工　南関東・東海営業本部　神奈川支店　神奈川工務所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5" zoomScale="90" zoomScaleNormal="90" workbookViewId="0">
      <selection activeCell="G17" sqref="G1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株式会社関電工　南関東・東海営業本部　神奈川支店　神奈川工務所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v>0</v>
      </c>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34</v>
      </c>
      <c r="G12" s="912"/>
      <c r="H12" s="67" t="s">
        <v>13</v>
      </c>
      <c r="I12" s="68"/>
      <c r="J12" s="69"/>
      <c r="K12" s="68"/>
      <c r="L12" s="874"/>
      <c r="M12" s="70"/>
      <c r="O12" s="818">
        <v>0</v>
      </c>
      <c r="P12" s="882"/>
      <c r="Q12" s="882"/>
      <c r="R12" s="882"/>
      <c r="S12" s="67" t="s">
        <v>13</v>
      </c>
      <c r="T12" s="68"/>
      <c r="U12" s="68"/>
      <c r="V12" s="68"/>
      <c r="W12" s="68"/>
      <c r="X12"/>
      <c r="Y12"/>
      <c r="Z12"/>
      <c r="AA12"/>
      <c r="AB12" s="71"/>
      <c r="AD12" s="917"/>
      <c r="AF12" s="156"/>
      <c r="AG12" s="818">
        <v>0</v>
      </c>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v>0</v>
      </c>
      <c r="G15" s="898"/>
      <c r="H15" s="59" t="s">
        <v>13</v>
      </c>
      <c r="I15" s="68"/>
      <c r="J15" s="71"/>
      <c r="K15" s="68"/>
      <c r="L15" s="874"/>
      <c r="M15" s="71"/>
      <c r="O15" s="818">
        <v>0</v>
      </c>
      <c r="P15" s="882"/>
      <c r="Q15" s="882"/>
      <c r="R15" s="882"/>
      <c r="S15" s="67" t="s">
        <v>13</v>
      </c>
      <c r="T15" s="68"/>
      <c r="U15" s="68"/>
      <c r="V15" s="68"/>
      <c r="W15" s="68"/>
      <c r="X15"/>
      <c r="Y15"/>
      <c r="Z15"/>
      <c r="AA15"/>
      <c r="AB15" s="71"/>
      <c r="AG15" s="833">
        <v>0</v>
      </c>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v>0</v>
      </c>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v>0</v>
      </c>
      <c r="AU17" s="59" t="s">
        <v>34</v>
      </c>
      <c r="AV17" s="68"/>
    </row>
    <row r="18" spans="2:48" ht="24.75" customHeight="1" thickBot="1" x14ac:dyDescent="0.2">
      <c r="J18" s="71"/>
      <c r="K18" s="68"/>
      <c r="L18" s="874"/>
      <c r="M18" s="71"/>
      <c r="O18" s="818">
        <v>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v>0</v>
      </c>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v>0</v>
      </c>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38.1</v>
      </c>
      <c r="G24" s="837"/>
      <c r="H24" s="234" t="s">
        <v>198</v>
      </c>
      <c r="J24" s="71"/>
      <c r="K24" s="68"/>
      <c r="L24" s="875"/>
      <c r="O24" s="833">
        <v>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34</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34</v>
      </c>
      <c r="P27" s="881"/>
      <c r="Q27" s="881"/>
      <c r="R27" s="881"/>
      <c r="S27" s="59" t="s">
        <v>38</v>
      </c>
      <c r="T27" s="80"/>
      <c r="U27" s="80"/>
      <c r="X27" s="78" t="s">
        <v>39</v>
      </c>
      <c r="Y27" s="81"/>
      <c r="AG27" s="68"/>
      <c r="AH27" s="68"/>
      <c r="AI27" s="68"/>
      <c r="AJ27" s="68"/>
      <c r="AK27" s="831">
        <f>+AG18+O27</f>
        <v>34</v>
      </c>
      <c r="AL27" s="832"/>
      <c r="AM27" s="832"/>
      <c r="AN27" s="832"/>
      <c r="AO27" s="67" t="s">
        <v>13</v>
      </c>
      <c r="AP27" s="417"/>
      <c r="AQ27" s="146"/>
      <c r="AR27" s="818">
        <v>0</v>
      </c>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34</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38.1</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34</v>
      </c>
      <c r="R30" s="881"/>
      <c r="S30" s="881"/>
      <c r="T30" s="881"/>
      <c r="U30" s="59" t="s">
        <v>16</v>
      </c>
      <c r="X30" s="889" t="s">
        <v>186</v>
      </c>
      <c r="Y30" s="890"/>
      <c r="Z30" s="833">
        <v>0</v>
      </c>
      <c r="AA30" s="834"/>
      <c r="AB30" s="834"/>
      <c r="AC30" s="834"/>
      <c r="AD30" s="834"/>
      <c r="AE30" s="59" t="s">
        <v>13</v>
      </c>
      <c r="AK30" s="818">
        <v>0</v>
      </c>
      <c r="AL30" s="819"/>
      <c r="AM30" s="819"/>
      <c r="AN30" s="819"/>
      <c r="AO30" s="67" t="s">
        <v>13</v>
      </c>
      <c r="AR30" s="830"/>
      <c r="AS30" s="827"/>
      <c r="AT30" s="827"/>
      <c r="AU30" s="828"/>
    </row>
    <row r="31" spans="2:48" ht="27" customHeight="1" thickTop="1" thickBot="1" x14ac:dyDescent="0.2">
      <c r="B31" s="853" t="s">
        <v>375</v>
      </c>
      <c r="C31" s="842"/>
      <c r="D31" s="842"/>
      <c r="E31" s="843"/>
      <c r="F31" s="836">
        <v>38.1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v>0</v>
      </c>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株式会社関電工　南関東・東海営業本部　神奈川支店　神奈川工務所</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148.1</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11.6</v>
      </c>
      <c r="M9" s="507">
        <f>IF(OR(ｷ.紙くず!F24&gt;0,ｷ.紙くず!F24&lt;0),ｷ.紙くず!F24,IF(M$19&gt;0,"0",0))</f>
        <v>0</v>
      </c>
      <c r="N9" s="507">
        <f>IF(OR(ｸ.木くず!F24&gt;0,ｸ.木くず!F24&lt;0),ｸ.木くず!F24,IF(N$19&gt;0,"0",0))</f>
        <v>6.6</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0.2</v>
      </c>
      <c r="T9" s="507">
        <f>IF(OR(ｾ.ｶﾞﾗｽ･ｺﾝｸﾘ･陶磁器くず!F24&gt;0,ｾ.ｶﾞﾗｽ･ｺﾝｸﾘ･陶磁器くず!F24&lt;0),ｾ.ｶﾞﾗｽ･ｺﾝｸﾘ･陶磁器くず!F24,IF(T$19&gt;0,"0",0))</f>
        <v>0.5</v>
      </c>
      <c r="U9" s="507">
        <f>IF(OR(ｿ.鉱さい!F24&gt;0,ｿ.鉱さい!F24&lt;0),ｿ.鉱さい!F24,IF(U$19&gt;0,"0",0))</f>
        <v>0</v>
      </c>
      <c r="V9" s="507">
        <f>IF(OR(ﾀ.がれき類!F24&gt;0,ﾀ.がれき類!F24&lt;0),ﾀ.がれき類!F24,IF(V$19&gt;0,"0",0))</f>
        <v>5755.7</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38.1</v>
      </c>
      <c r="AA9" s="509">
        <f>IF(SUM(G9:Z9)&gt;0,SUM(G9:Z9),IF(AA$19&gt;0,"0",0))</f>
        <v>5960.8</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148.1</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11.6</v>
      </c>
      <c r="M14" s="513">
        <f>IF(OR(ｷ.紙くず!F29&gt;0,ｷ.紙くず!F29&lt;0),ｷ.紙くず!F29,IF(M$19&gt;0,"0",0))</f>
        <v>0</v>
      </c>
      <c r="N14" s="513">
        <f>IF(OR(ｸ.木くず!F29&gt;0,ｸ.木くず!F29&lt;0),ｸ.木くず!F29,IF(N$19&gt;0,"0",0))</f>
        <v>6.6</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0.2</v>
      </c>
      <c r="T14" s="513">
        <f>IF(OR(ｾ.ｶﾞﾗｽ･ｺﾝｸﾘ･陶磁器くず!F29&gt;0,ｾ.ｶﾞﾗｽ･ｺﾝｸﾘ･陶磁器くず!F29&lt;0),ｾ.ｶﾞﾗｽ･ｺﾝｸﾘ･陶磁器くず!F29,IF(T$19&gt;0,"0",0))</f>
        <v>0.5</v>
      </c>
      <c r="U14" s="513">
        <f>IF(OR(ｿ.鉱さい!F29&gt;0,ｿ.鉱さい!F29&lt;0),ｿ.鉱さい!F29,IF(U$19&gt;0,"0",0))</f>
        <v>0</v>
      </c>
      <c r="V14" s="513">
        <f>IF(OR(ﾀ.がれき類!F29&gt;0,ﾀ.がれき類!F29&lt;0),ﾀ.がれき類!F29,IF(V$19&gt;0,"0",0))</f>
        <v>5755.7</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38.1</v>
      </c>
      <c r="AA14" s="515">
        <f t="shared" si="0"/>
        <v>5960.8</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148.1</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11.6</v>
      </c>
      <c r="M16" s="513">
        <f>IF(OR(ｷ.紙くず!F31&gt;0,ｷ.紙くず!F31&lt;0),ｷ.紙くず!F31,IF(M$19&gt;0,"0",0))</f>
        <v>0</v>
      </c>
      <c r="N16" s="513">
        <f>IF(OR(ｸ.木くず!F31&gt;0,ｸ.木くず!F31&lt;0),ｸ.木くず!F31,IF(N$19&gt;0,"0",0))</f>
        <v>6.6</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0.2</v>
      </c>
      <c r="T16" s="513">
        <f>IF(OR(ｾ.ｶﾞﾗｽ･ｺﾝｸﾘ･陶磁器くず!F31&gt;0,ｾ.ｶﾞﾗｽ･ｺﾝｸﾘ･陶磁器くず!F31&lt;0),ｾ.ｶﾞﾗｽ･ｺﾝｸﾘ･陶磁器くず!F31,IF(T$19&gt;0,"0",0))</f>
        <v>0.5</v>
      </c>
      <c r="U16" s="513">
        <f>IF(OR(ｿ.鉱さい!F31&gt;0,ｿ.鉱さい!F31&lt;0),ｿ.鉱さい!F31,IF(U$19&gt;0,"0",0))</f>
        <v>0</v>
      </c>
      <c r="V16" s="513">
        <f>IF(OR(ﾀ.がれき類!F31&gt;0,ﾀ.がれき類!F31&lt;0),ﾀ.がれき類!F31,IF(V$19&gt;0,"0",0))</f>
        <v>5755.7</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38.1</v>
      </c>
      <c r="AA16" s="515">
        <f t="shared" si="0"/>
        <v>5960.8</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130</v>
      </c>
      <c r="I19" s="519">
        <f t="shared" si="1"/>
        <v>0</v>
      </c>
      <c r="J19" s="519">
        <f t="shared" si="1"/>
        <v>0</v>
      </c>
      <c r="K19" s="519">
        <f t="shared" si="1"/>
        <v>0</v>
      </c>
      <c r="L19" s="519">
        <f t="shared" si="1"/>
        <v>10</v>
      </c>
      <c r="M19" s="519">
        <f t="shared" si="1"/>
        <v>0</v>
      </c>
      <c r="N19" s="519">
        <f t="shared" si="1"/>
        <v>5</v>
      </c>
      <c r="O19" s="519">
        <f t="shared" si="1"/>
        <v>0</v>
      </c>
      <c r="P19" s="519">
        <f t="shared" si="1"/>
        <v>0</v>
      </c>
      <c r="Q19" s="519">
        <f t="shared" si="1"/>
        <v>0</v>
      </c>
      <c r="R19" s="519">
        <f t="shared" si="1"/>
        <v>0</v>
      </c>
      <c r="S19" s="519">
        <f t="shared" si="1"/>
        <v>0.1</v>
      </c>
      <c r="T19" s="519">
        <f t="shared" si="1"/>
        <v>0.4</v>
      </c>
      <c r="U19" s="519">
        <f t="shared" si="1"/>
        <v>0</v>
      </c>
      <c r="V19" s="519">
        <f t="shared" si="1"/>
        <v>5200</v>
      </c>
      <c r="W19" s="519">
        <f t="shared" si="1"/>
        <v>0</v>
      </c>
      <c r="X19" s="519">
        <f t="shared" si="1"/>
        <v>0</v>
      </c>
      <c r="Y19" s="519">
        <f t="shared" si="1"/>
        <v>0</v>
      </c>
      <c r="Z19" s="520">
        <f t="shared" si="1"/>
        <v>34</v>
      </c>
      <c r="AA19" s="521">
        <f t="shared" ref="AA19:AA25" si="2">SUM(G19:Z19)</f>
        <v>5379.5</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130</v>
      </c>
      <c r="I37" s="554">
        <f t="shared" si="8"/>
        <v>0</v>
      </c>
      <c r="J37" s="554">
        <f t="shared" si="8"/>
        <v>0</v>
      </c>
      <c r="K37" s="554">
        <f t="shared" si="8"/>
        <v>0</v>
      </c>
      <c r="L37" s="554">
        <f t="shared" si="8"/>
        <v>10</v>
      </c>
      <c r="M37" s="554">
        <f t="shared" si="8"/>
        <v>0</v>
      </c>
      <c r="N37" s="554">
        <f t="shared" si="8"/>
        <v>5</v>
      </c>
      <c r="O37" s="554">
        <f t="shared" si="8"/>
        <v>0</v>
      </c>
      <c r="P37" s="554">
        <f t="shared" si="8"/>
        <v>0</v>
      </c>
      <c r="Q37" s="554">
        <f t="shared" si="8"/>
        <v>0</v>
      </c>
      <c r="R37" s="554">
        <f t="shared" si="8"/>
        <v>0</v>
      </c>
      <c r="S37" s="554">
        <f t="shared" si="8"/>
        <v>0.1</v>
      </c>
      <c r="T37" s="554">
        <f t="shared" si="8"/>
        <v>0.4</v>
      </c>
      <c r="U37" s="554">
        <f t="shared" si="8"/>
        <v>0</v>
      </c>
      <c r="V37" s="554">
        <f t="shared" si="8"/>
        <v>5200</v>
      </c>
      <c r="W37" s="554">
        <f t="shared" si="8"/>
        <v>0</v>
      </c>
      <c r="X37" s="554">
        <f t="shared" si="8"/>
        <v>0</v>
      </c>
      <c r="Y37" s="554">
        <f t="shared" si="8"/>
        <v>0</v>
      </c>
      <c r="Z37" s="555">
        <f t="shared" si="8"/>
        <v>34</v>
      </c>
      <c r="AA37" s="556">
        <f t="shared" si="4"/>
        <v>5379.5</v>
      </c>
    </row>
    <row r="38" spans="2:27" ht="24" customHeight="1" x14ac:dyDescent="0.15">
      <c r="B38" s="186"/>
      <c r="C38" s="972"/>
      <c r="D38" s="247"/>
      <c r="E38" s="245" t="s">
        <v>319</v>
      </c>
      <c r="F38" s="585"/>
      <c r="G38" s="545">
        <f t="shared" ref="G38:Z38" si="9">SUM(G39:G41)</f>
        <v>0</v>
      </c>
      <c r="H38" s="545">
        <f t="shared" si="9"/>
        <v>130</v>
      </c>
      <c r="I38" s="545">
        <f t="shared" si="9"/>
        <v>0</v>
      </c>
      <c r="J38" s="545">
        <f t="shared" si="9"/>
        <v>0</v>
      </c>
      <c r="K38" s="545">
        <f t="shared" si="9"/>
        <v>0</v>
      </c>
      <c r="L38" s="545">
        <f t="shared" si="9"/>
        <v>10</v>
      </c>
      <c r="M38" s="545">
        <f t="shared" si="9"/>
        <v>0</v>
      </c>
      <c r="N38" s="545">
        <f t="shared" si="9"/>
        <v>5</v>
      </c>
      <c r="O38" s="545">
        <f t="shared" si="9"/>
        <v>0</v>
      </c>
      <c r="P38" s="545">
        <f t="shared" si="9"/>
        <v>0</v>
      </c>
      <c r="Q38" s="545">
        <f t="shared" si="9"/>
        <v>0</v>
      </c>
      <c r="R38" s="545">
        <f t="shared" si="9"/>
        <v>0</v>
      </c>
      <c r="S38" s="545">
        <f t="shared" si="9"/>
        <v>0.1</v>
      </c>
      <c r="T38" s="545">
        <f t="shared" si="9"/>
        <v>0.4</v>
      </c>
      <c r="U38" s="545">
        <f t="shared" si="9"/>
        <v>0</v>
      </c>
      <c r="V38" s="545">
        <f t="shared" si="9"/>
        <v>5200</v>
      </c>
      <c r="W38" s="545">
        <f t="shared" si="9"/>
        <v>0</v>
      </c>
      <c r="X38" s="545">
        <f t="shared" si="9"/>
        <v>0</v>
      </c>
      <c r="Y38" s="545">
        <f t="shared" si="9"/>
        <v>0</v>
      </c>
      <c r="Z38" s="546">
        <f t="shared" si="9"/>
        <v>34</v>
      </c>
      <c r="AA38" s="547">
        <f t="shared" si="4"/>
        <v>5379.5</v>
      </c>
    </row>
    <row r="39" spans="2:27" ht="24" customHeight="1" x14ac:dyDescent="0.15">
      <c r="B39" s="186"/>
      <c r="C39" s="972"/>
      <c r="D39" s="248"/>
      <c r="E39" s="243"/>
      <c r="F39" s="241" t="s">
        <v>233</v>
      </c>
      <c r="G39" s="548">
        <f>+ｱ.燃え殻!$Z$28</f>
        <v>0</v>
      </c>
      <c r="H39" s="548">
        <f>+ｲ.汚泥!$Z$28</f>
        <v>130</v>
      </c>
      <c r="I39" s="548">
        <f>+ｳ.廃油!$Z$28</f>
        <v>0</v>
      </c>
      <c r="J39" s="548">
        <f>+ｴ.廃酸!$Z$28</f>
        <v>0</v>
      </c>
      <c r="K39" s="548">
        <f>+ｵ.廃ｱﾙｶﾘ!$Z$28</f>
        <v>0</v>
      </c>
      <c r="L39" s="548">
        <f>+ｶ.廃ﾌﾟﾗ類!$Z$28</f>
        <v>10</v>
      </c>
      <c r="M39" s="548">
        <f>+ｷ.紙くず!$Z$28</f>
        <v>0</v>
      </c>
      <c r="N39" s="548">
        <f>+ｸ.木くず!$Z$28</f>
        <v>5</v>
      </c>
      <c r="O39" s="548">
        <f>+ｹ.繊維くず!$Z$28</f>
        <v>0</v>
      </c>
      <c r="P39" s="548">
        <f>+ｺ.動植物性残さ!$Z$28</f>
        <v>0</v>
      </c>
      <c r="Q39" s="548">
        <f>+ｻ.動物系固形不要物!$Z$28</f>
        <v>0</v>
      </c>
      <c r="R39" s="548">
        <f>+ｼ.ｺﾞﾑくず!$Z$28</f>
        <v>0</v>
      </c>
      <c r="S39" s="548">
        <f>+ｽ.金属くず!$Z$28</f>
        <v>0.1</v>
      </c>
      <c r="T39" s="548">
        <f>+ｾ.ｶﾞﾗｽ･ｺﾝｸﾘ･陶磁器くず!$Z$28</f>
        <v>0.4</v>
      </c>
      <c r="U39" s="548">
        <f>+ｿ.鉱さい!$Z$28</f>
        <v>0</v>
      </c>
      <c r="V39" s="548">
        <f>+ﾀ.がれき類!$Z$28</f>
        <v>5200</v>
      </c>
      <c r="W39" s="548">
        <f>+ﾁ.動物のふん尿!$Z$28</f>
        <v>0</v>
      </c>
      <c r="X39" s="548">
        <f>+ﾂ.動物の死体!$Z$28</f>
        <v>0</v>
      </c>
      <c r="Y39" s="548">
        <f>+ﾃ.ばいじん!$Z$28</f>
        <v>0</v>
      </c>
      <c r="Z39" s="549">
        <f>+ﾄ.混合廃棄物その他!$Z$28</f>
        <v>34</v>
      </c>
      <c r="AA39" s="550">
        <f t="shared" si="4"/>
        <v>5379.5</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130</v>
      </c>
      <c r="I43" s="557">
        <f>+ｳ.廃油!$AK$27</f>
        <v>0</v>
      </c>
      <c r="J43" s="557">
        <f>+ｴ.廃酸!$AK$27</f>
        <v>0</v>
      </c>
      <c r="K43" s="557">
        <f>+ｵ.廃ｱﾙｶﾘ!$AK$27</f>
        <v>0</v>
      </c>
      <c r="L43" s="557">
        <f>+ｶ.廃ﾌﾟﾗ類!$AK$27</f>
        <v>10</v>
      </c>
      <c r="M43" s="557">
        <f>+ｷ.紙くず!$AK$27</f>
        <v>0</v>
      </c>
      <c r="N43" s="557">
        <f>+ｸ.木くず!$AK$27</f>
        <v>5</v>
      </c>
      <c r="O43" s="557">
        <f>+ｹ.繊維くず!$AK$27</f>
        <v>0</v>
      </c>
      <c r="P43" s="557">
        <f>+ｺ.動植物性残さ!$AK$27</f>
        <v>0</v>
      </c>
      <c r="Q43" s="557">
        <f>+ｻ.動物系固形不要物!$AK$27</f>
        <v>0</v>
      </c>
      <c r="R43" s="557">
        <f>+ｼ.ｺﾞﾑくず!$AK$27</f>
        <v>0</v>
      </c>
      <c r="S43" s="557">
        <f>+ｽ.金属くず!$AK$27</f>
        <v>0.1</v>
      </c>
      <c r="T43" s="557">
        <f>+ｾ.ｶﾞﾗｽ･ｺﾝｸﾘ･陶磁器くず!$AK$27</f>
        <v>0.4</v>
      </c>
      <c r="U43" s="557">
        <f>+ｿ.鉱さい!$AK$27</f>
        <v>0</v>
      </c>
      <c r="V43" s="557">
        <f>+ﾀ.がれき類!$AK$27</f>
        <v>5200</v>
      </c>
      <c r="W43" s="557">
        <f>+ﾁ.動物のふん尿!$AK$27</f>
        <v>0</v>
      </c>
      <c r="X43" s="557">
        <f>+ﾂ.動物の死体!$AK$27</f>
        <v>0</v>
      </c>
      <c r="Y43" s="557">
        <f>+ﾃ.ばいじん!$AK$27</f>
        <v>0</v>
      </c>
      <c r="Z43" s="558">
        <f>+ﾄ.混合廃棄物その他!$AK$27</f>
        <v>34</v>
      </c>
      <c r="AA43" s="559">
        <f t="shared" si="4"/>
        <v>5379.5</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130</v>
      </c>
      <c r="I45" s="563">
        <f>+ｳ.廃油!$AR$24</f>
        <v>0</v>
      </c>
      <c r="J45" s="563">
        <f>+ｴ.廃酸!$AR$24</f>
        <v>0</v>
      </c>
      <c r="K45" s="563">
        <f>+ｵ.廃ｱﾙｶﾘ!$AR$24</f>
        <v>0</v>
      </c>
      <c r="L45" s="563">
        <f>+ｶ.廃ﾌﾟﾗ類!$AR$24</f>
        <v>10</v>
      </c>
      <c r="M45" s="563">
        <f>+ｷ.紙くず!$AR$24</f>
        <v>0</v>
      </c>
      <c r="N45" s="563">
        <f>+ｸ.木くず!$AR$24</f>
        <v>5</v>
      </c>
      <c r="O45" s="563">
        <f>+ｹ.繊維くず!$AR$24</f>
        <v>0</v>
      </c>
      <c r="P45" s="563">
        <f>+ｺ.動植物性残さ!$AR$24</f>
        <v>0</v>
      </c>
      <c r="Q45" s="563">
        <f>+ｻ.動物系固形不要物!$AR$24</f>
        <v>0</v>
      </c>
      <c r="R45" s="563">
        <f>+ｼ.ｺﾞﾑくず!$AR$24</f>
        <v>0</v>
      </c>
      <c r="S45" s="563">
        <f>+ｽ.金属くず!$AR$24</f>
        <v>0.1</v>
      </c>
      <c r="T45" s="563">
        <f>+ｾ.ｶﾞﾗｽ･ｺﾝｸﾘ･陶磁器くず!$AR$24</f>
        <v>0.4</v>
      </c>
      <c r="U45" s="563">
        <f>+ｿ.鉱さい!$AR$24</f>
        <v>0</v>
      </c>
      <c r="V45" s="563">
        <f>+ﾀ.がれき類!$AR$24</f>
        <v>5200</v>
      </c>
      <c r="W45" s="563">
        <f>+ﾁ.動物のふん尿!$AR$24</f>
        <v>0</v>
      </c>
      <c r="X45" s="563">
        <f>+ﾂ.動物の死体!$AR$24</f>
        <v>0</v>
      </c>
      <c r="Y45" s="563">
        <f>+ﾃ.ばいじん!$AR$24</f>
        <v>0</v>
      </c>
      <c r="Z45" s="564">
        <f>+ﾄ.混合廃棄物その他!$AR$24</f>
        <v>34</v>
      </c>
      <c r="AA45" s="565">
        <f t="shared" si="4"/>
        <v>5379.5</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278.10000000000002</v>
      </c>
      <c r="I55" s="634">
        <f t="shared" si="10"/>
        <v>0</v>
      </c>
      <c r="J55" s="634">
        <f t="shared" si="10"/>
        <v>0</v>
      </c>
      <c r="K55" s="634">
        <f t="shared" si="10"/>
        <v>0</v>
      </c>
      <c r="L55" s="634">
        <f t="shared" si="10"/>
        <v>21.6</v>
      </c>
      <c r="M55" s="634">
        <f t="shared" si="10"/>
        <v>0</v>
      </c>
      <c r="N55" s="634">
        <f t="shared" si="10"/>
        <v>11.6</v>
      </c>
      <c r="O55" s="634">
        <f t="shared" si="10"/>
        <v>0</v>
      </c>
      <c r="P55" s="634">
        <f t="shared" si="10"/>
        <v>0</v>
      </c>
      <c r="Q55" s="634">
        <f t="shared" si="10"/>
        <v>0</v>
      </c>
      <c r="R55" s="634">
        <f t="shared" si="10"/>
        <v>0</v>
      </c>
      <c r="S55" s="634">
        <f t="shared" si="10"/>
        <v>0.30000000000000004</v>
      </c>
      <c r="T55" s="634">
        <f t="shared" si="10"/>
        <v>0.9</v>
      </c>
      <c r="U55" s="634">
        <f t="shared" si="10"/>
        <v>0</v>
      </c>
      <c r="V55" s="634">
        <f t="shared" si="10"/>
        <v>10955.7</v>
      </c>
      <c r="W55" s="634">
        <f t="shared" si="10"/>
        <v>0</v>
      </c>
      <c r="X55" s="634">
        <f t="shared" si="10"/>
        <v>0</v>
      </c>
      <c r="Y55" s="634">
        <f t="shared" si="10"/>
        <v>0</v>
      </c>
      <c r="Z55" s="634">
        <f t="shared" si="10"/>
        <v>72.099999999999994</v>
      </c>
      <c r="AA55" s="633">
        <f>+AA9+AA19+AA20</f>
        <v>11340.3</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  年   6 月 18    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神奈川県横浜市港北区樽町3-7-25</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株式会社関電工　南関東・東海営業本部
神奈川支店　神奈川工務所長　安藤圭介</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045-532-1720</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株式会社関電工　南関東・東海営業本部　神奈川支店　神奈川工務所</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2867</v>
      </c>
      <c r="Q25" s="1086"/>
      <c r="R25" s="1086"/>
      <c r="S25" s="1086"/>
      <c r="T25" s="1086"/>
      <c r="U25" s="1087"/>
    </row>
    <row r="26" spans="1:22" ht="26.25" customHeight="1" x14ac:dyDescent="0.15">
      <c r="C26" s="1099" t="s">
        <v>11</v>
      </c>
      <c r="D26" s="1100"/>
      <c r="E26" s="1101"/>
      <c r="F26" s="1118" t="str">
        <f>+表紙!F50</f>
        <v>神奈川県横浜市港北区樽町3-7-25</v>
      </c>
      <c r="G26" s="1119"/>
      <c r="H26" s="1119"/>
      <c r="I26" s="1119"/>
      <c r="J26" s="1119"/>
      <c r="K26" s="1119"/>
      <c r="L26" s="1119"/>
      <c r="M26" s="1119"/>
      <c r="N26" s="454" t="s">
        <v>172</v>
      </c>
      <c r="O26" s="383"/>
      <c r="P26" s="383"/>
      <c r="Q26" s="1113" t="str">
        <f>IF(+表紙!Q50="","",+表紙!Q50)</f>
        <v>045-532-1720</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設備工事業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4158</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64</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7</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5960.8</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・現場内で分別可能な廃棄物については分別を行い、排出量の削減と有価物化率向上に努めた。
・自社で実施している仮復旧マット等を利用し、パトロールにおいて使用状況の確認並びに指導を行っている。</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7</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5379.5</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・現場ごとに現場代理人及び担当者による排出量の確認。
・管理者による環境パトロールを行う他、従業員の環境保全意識を高める啓蒙活動や環境研修会実施により産廃排出抑制に努める。</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がれき類コンクリート片と廃アスファルトも確実に分別されており、それぞれが中間処分場で再資源化され、ほぼ100%リサイクルが行わている。</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・現在、全ての廃棄物は確実に分別されているが、今後もこの体制を継続できるよう管理を徹底していく。
・可能な限り、残渣が少なくリサイクル材の品質向上に取り組む中間処理場への委託量を増やすようにする。</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該当なし</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該当なし</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該当なし</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該当なし</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該当なし</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該当なし</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5960.8</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5960.8</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・がれき類の中間処理を残渣率の少ない業者を優先して委託した。</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5379.5</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5379.5</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・中間処理施設及び最終処分施設の稼働状況を実施する。
・社内の環境パトロールを継続するほか、従業員一人ひとりの環境保全意識を高めるための研修会を実施して産廃排出抑制に努める。</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2024-06-27T07:49:59Z</dcterms:created>
  <dcterms:modified xsi:type="dcterms:W3CDTF">2024-09-09T01:55:18Z</dcterms:modified>
</cp:coreProperties>
</file>